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NOTAS" sheetId="2" r:id="rId1"/>
  </sheets>
  <definedNames>
    <definedName name="_xlnm.Print_Area" localSheetId="0">NOTAS!$A$74:$K$121</definedName>
  </definedNames>
  <calcPr calcId="152511"/>
</workbook>
</file>

<file path=xl/calcChain.xml><?xml version="1.0" encoding="utf-8"?>
<calcChain xmlns="http://schemas.openxmlformats.org/spreadsheetml/2006/main">
  <c r="E348" i="2" l="1"/>
  <c r="E329" i="2"/>
  <c r="E315" i="2"/>
  <c r="E308" i="2"/>
  <c r="E321" i="2" s="1"/>
  <c r="C293" i="2"/>
  <c r="C294" i="2" s="1"/>
  <c r="C288" i="2"/>
  <c r="E287" i="2"/>
  <c r="E288" i="2" s="1"/>
  <c r="D287" i="2"/>
  <c r="D288" i="2" s="1"/>
  <c r="D280" i="2"/>
  <c r="E274" i="2"/>
  <c r="D273" i="2"/>
  <c r="D274" i="2" s="1"/>
  <c r="C264" i="2"/>
  <c r="E263" i="2"/>
  <c r="E264" i="2" s="1"/>
  <c r="D263" i="2"/>
  <c r="D264" i="2" s="1"/>
  <c r="D197" i="2"/>
  <c r="D253" i="2" s="1"/>
  <c r="C197" i="2"/>
  <c r="C253" i="2" s="1"/>
  <c r="C190" i="2"/>
  <c r="C191" i="2" s="1"/>
  <c r="C180" i="2"/>
  <c r="C181" i="2" s="1"/>
  <c r="C182" i="2" s="1"/>
  <c r="C174" i="2"/>
  <c r="C168" i="2"/>
  <c r="C165" i="2"/>
  <c r="C162" i="2"/>
  <c r="C158" i="2"/>
  <c r="D119" i="2"/>
  <c r="C111" i="2"/>
  <c r="C119" i="2" s="1"/>
  <c r="E87" i="2"/>
  <c r="D87" i="2"/>
  <c r="E82" i="2"/>
  <c r="E81" i="2"/>
  <c r="E80" i="2" s="1"/>
  <c r="E83" i="2" s="1"/>
  <c r="D80" i="2"/>
  <c r="D83" i="2" s="1"/>
  <c r="F46" i="2"/>
  <c r="D42" i="2"/>
  <c r="C42" i="2"/>
  <c r="D40" i="2"/>
  <c r="D38" i="2"/>
  <c r="C38" i="2"/>
  <c r="C34" i="2"/>
  <c r="C163" i="2" l="1"/>
  <c r="C46" i="2"/>
  <c r="E357" i="2"/>
  <c r="D46" i="2"/>
  <c r="C169" i="2"/>
  <c r="C170" i="2" s="1"/>
  <c r="C184" i="2" s="1"/>
</calcChain>
</file>

<file path=xl/sharedStrings.xml><?xml version="1.0" encoding="utf-8"?>
<sst xmlns="http://schemas.openxmlformats.org/spreadsheetml/2006/main" count="306" uniqueCount="256">
  <si>
    <t xml:space="preserve">NOTAS A LOS ESTADOS FINANCIEROS </t>
  </si>
  <si>
    <t>Al 30 de Septiembre del 2015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</si>
  <si>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</si>
  <si>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</si>
  <si>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</si>
  <si>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</si>
  <si>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</si>
  <si>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</si>
  <si>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</si>
  <si>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</si>
  <si>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</si>
  <si>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</si>
  <si>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</si>
  <si>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</si>
  <si>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</si>
  <si>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</si>
  <si>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</si>
  <si>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2015</t>
  </si>
  <si>
    <t>2014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</si>
  <si>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</si>
  <si>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</si>
  <si>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</si>
  <si>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</si>
  <si>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</si>
  <si>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</si>
  <si>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</si>
  <si>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  DEUDORES POR ANTICIPOS DE TESORERÍA A CORTO PLAZO</t>
  </si>
  <si>
    <t>1131  ANTICIPO A PROVEEDORES POR ADQUISICION DE BIENES Y PRESTACION</t>
  </si>
  <si>
    <t>1134 ANTICIPO A CONTRATISTAS POR OBRAS PUBLICAS A CP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</si>
  <si>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</si>
  <si>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</si>
  <si>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</si>
  <si>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</si>
  <si>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</si>
  <si>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</si>
  <si>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</si>
  <si>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</si>
  <si>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</si>
  <si>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</si>
  <si>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</si>
  <si>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</si>
  <si>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</si>
  <si>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</si>
  <si>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</si>
  <si>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</si>
  <si>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</si>
  <si>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</si>
  <si>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</si>
  <si>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</si>
  <si>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</si>
  <si>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EDIFICIO NO HABITACIONAL</t>
  </si>
  <si>
    <t>ESF-09 INTANGIBLES Y DIFERIDOS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</si>
  <si>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</si>
  <si>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</si>
  <si>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</si>
  <si>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</si>
  <si>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</si>
  <si>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</si>
  <si>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</si>
  <si>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</si>
  <si>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</si>
  <si>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</si>
  <si>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2117101003  ISR SALARIOS POR PAGAR</t>
  </si>
  <si>
    <t>2117202004  APORTACIÓN TRABAJADOR IMSS</t>
  </si>
  <si>
    <t>2117910001  VIVIENDA</t>
  </si>
  <si>
    <t>2117918001  DIVO 5% AL MILLAR</t>
  </si>
  <si>
    <t>2117918004  ICIC 2 AL MILLAR</t>
  </si>
  <si>
    <t>2119905004  PARTIDAS EN CONCIL.BANCARIAS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</si>
  <si>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</si>
  <si>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</si>
  <si>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</si>
  <si>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</si>
  <si>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</si>
  <si>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</si>
  <si>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</si>
  <si>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</si>
  <si>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</si>
  <si>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</si>
  <si>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</si>
  <si>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</si>
  <si>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</si>
  <si>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4151510253  POR CONCEPTO DE RENT</t>
  </si>
  <si>
    <t>4151510255  RENTA DE PAPELERIA</t>
  </si>
  <si>
    <t>4151 Produc. Derivados del Uso y Aprov.</t>
  </si>
  <si>
    <t>4159510701  POR CONCEPTO DE FICHAS</t>
  </si>
  <si>
    <t>4159510710  REEXPEDICION DE CREDENCIALES</t>
  </si>
  <si>
    <t>4159510715  GESTORIA DE TITULACIÓN</t>
  </si>
  <si>
    <t>4159 Otros Productos que Generan Ing.</t>
  </si>
  <si>
    <t>4150 Productos de Tipo Corriente</t>
  </si>
  <si>
    <t>4162610062  MULTAS E INFRACCIONES</t>
  </si>
  <si>
    <t>4162 Multas</t>
  </si>
  <si>
    <t>4169610009  OTROS INGRESOS</t>
  </si>
  <si>
    <t>4169610162  APOYO ECONÓMICO PARA</t>
  </si>
  <si>
    <t>4169 Otros Aprovechamientos</t>
  </si>
  <si>
    <t>4160 Aprovechamientos de Tipo Corriente</t>
  </si>
  <si>
    <t>INGRESOS DE GESTION</t>
  </si>
  <si>
    <t>4213831000  CONVENIO SERVICIOS PERSONALES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</si>
  <si>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</si>
  <si>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</si>
  <si>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</si>
  <si>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</si>
  <si>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</si>
  <si>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</si>
  <si>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</si>
  <si>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</si>
  <si>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</si>
  <si>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</si>
  <si>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</si>
  <si>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</si>
  <si>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</si>
  <si>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</si>
  <si>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GASTOS Y OTRAS PÉRDIDAS</t>
  </si>
  <si>
    <t>ERA-03 GASTOS</t>
  </si>
  <si>
    <t>%GASTO</t>
  </si>
  <si>
    <t>EXPLICACION</t>
  </si>
  <si>
    <t>5000 GASTOS Y OTRAS PERDIDAS</t>
  </si>
  <si>
    <t>5111113000  S. BASE PERS. P.</t>
  </si>
  <si>
    <t>5113132000  PRI. V. D. Y G.F.A.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</si>
  <si>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</si>
  <si>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</si>
  <si>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</si>
  <si>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</si>
  <si>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</si>
  <si>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</si>
  <si>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</si>
  <si>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</si>
  <si>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</si>
  <si>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</si>
  <si>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5122223000  UT. SERV. ALIM.</t>
  </si>
  <si>
    <t>5124243000  CAL, YESO Y PRODUCTOS DE YESO</t>
  </si>
  <si>
    <t>5124246000  MATERIAL ELECTRICO Y ELECTRONICO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</si>
  <si>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</si>
  <si>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</si>
  <si>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</si>
  <si>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</si>
  <si>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MED. Y P. FARMA.</t>
  </si>
  <si>
    <t>5125254000  MAT., A. Y S. MED.</t>
  </si>
  <si>
    <t>5125255000  MAT., A. Y S. LAB.</t>
  </si>
  <si>
    <t>5126261000  COMB., LUBRICA.</t>
  </si>
  <si>
    <t>5127271000  VESTUARIOS Y UNIFORMES</t>
  </si>
  <si>
    <t>5129291000  HERRAMIENTAS MENORES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</si>
  <si>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</si>
  <si>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</si>
  <si>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</si>
  <si>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</si>
  <si>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</si>
  <si>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S. INET., RED. P.I.</t>
  </si>
  <si>
    <t>5131318000  SERVICIOS POSTALES Y TELEGRAFICOS</t>
  </si>
  <si>
    <t>5132327000  ARRE. ACT. INTANG</t>
  </si>
  <si>
    <t>5133334000  CAPACITACIÓN</t>
  </si>
  <si>
    <t>5133336000  S. A. AD., COPI. E I</t>
  </si>
  <si>
    <t>5133338000  SERVICIOS DE VIGILANCIA</t>
  </si>
  <si>
    <t>5134134500  SEGUROS DE BIENES PATRIMONIALES</t>
  </si>
  <si>
    <t>5134341000  SERVICIOS FINANCIEROS Y BANCARIOS</t>
  </si>
  <si>
    <t>5134349000  "SERV. FIN., BANCA."</t>
  </si>
  <si>
    <t>5135351000  C. Y MTO. M.I.</t>
  </si>
  <si>
    <t>5135352000  I.R.M.M. E.A.E.R.</t>
  </si>
  <si>
    <t>5135355000  R. Y MTO. EQ. T.</t>
  </si>
  <si>
    <t>5135358000  S. LIMPIEZA Y M.D.</t>
  </si>
  <si>
    <t>5135359000  S. JARDIN. Y FUM.</t>
  </si>
  <si>
    <t>5136361200  DIF. POR MEDIOS ALTE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</si>
  <si>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</si>
  <si>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</si>
  <si>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</si>
  <si>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</si>
  <si>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</si>
  <si>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</si>
  <si>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</si>
  <si>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</si>
  <si>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5242442000  BECAS O. AYUDA</t>
  </si>
  <si>
    <t>5599000006  Diferencia por Redondeo</t>
  </si>
  <si>
    <t>III) NOTAS AL ESTADO DE VARIACIÓN A LA HACIEDA PÚBLICA</t>
  </si>
  <si>
    <t>VHP-01 PATRIMONIO CONTRIBUIDO</t>
  </si>
  <si>
    <t>MODIFICACION</t>
  </si>
  <si>
    <t>3110915000  ESTATAL BIENES MUEB</t>
  </si>
  <si>
    <t>3110916000  ESTATAL OBRA PÚBLICA</t>
  </si>
  <si>
    <t>3111835000  CONVENIO BIENES MUEBLES</t>
  </si>
  <si>
    <t>3111836000  ONVENIO FED OBRA PÚBLICA</t>
  </si>
  <si>
    <t>3100   HACIENDA PÚBLICA/PATRIMONIO CONT.</t>
  </si>
  <si>
    <t>VHP-02 PATRIMONIO GENERADO</t>
  </si>
  <si>
    <t>3210 Resultado del Ejercicio (Ahorro/Des</t>
  </si>
  <si>
    <t>3220690201  APLICACIÓN DE REMANENTE PROPIO</t>
  </si>
  <si>
    <t>SUB TOTAL</t>
  </si>
  <si>
    <t>IV) NOTAS AL ESTADO DE FLUJO DE EFECTIVO</t>
  </si>
  <si>
    <t>EFE-01 FLUJO DE EFECTIVO</t>
  </si>
  <si>
    <t>1111201002  FONDO FIJO</t>
  </si>
  <si>
    <t>1111 Efectivo</t>
  </si>
  <si>
    <t>1112102001  BANCOMER 00198199183</t>
  </si>
  <si>
    <t>1112102002  BANCOMER 00198828970</t>
  </si>
  <si>
    <t>1112102003  BANCOMER 00198829187</t>
  </si>
  <si>
    <t>1112102007  BANCOMER 0199233245 PRODET 2014</t>
  </si>
  <si>
    <t>1112102008  BANCOMER 0199032444</t>
  </si>
  <si>
    <t>1112 Bancos/Tesoreria</t>
  </si>
  <si>
    <t>EFE-02 ADQ. BIENES MUEBLES E INMUEBLES</t>
  </si>
  <si>
    <t>% SUB</t>
  </si>
  <si>
    <t xml:space="preserve">1236 Construcciones en proceso en Bienes </t>
  </si>
  <si>
    <t>INMUEBLES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</si>
  <si>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</si>
  <si>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</si>
  <si>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</si>
  <si>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</si>
  <si>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2015</t>
  </si>
  <si>
    <t>(Cifras en pesos)</t>
  </si>
  <si>
    <t>1. Ingresos Presupuestarios</t>
  </si>
  <si>
    <t>2. Más ingresos contables no presupuestarios</t>
  </si>
  <si>
    <t xml:space="preserve">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</si>
  <si>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</si>
  <si>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</si>
  <si>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</si>
  <si>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</si>
  <si>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</si>
  <si>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</si>
  <si>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</si>
  <si>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</si>
  <si>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</si>
  <si>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</si>
  <si>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</si>
  <si>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</si>
  <si>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01 de enero al 30 de Septiembre de 2015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</si>
  <si>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</si>
  <si>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</si>
  <si>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</si>
  <si>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</si>
  <si>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</si>
  <si>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</si>
  <si>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</si>
  <si>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</si>
  <si>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</si>
  <si>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</si>
  <si>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</si>
  <si>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</si>
  <si>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</si>
  <si>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</si>
  <si>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</si>
  <si>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</si>
  <si>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</si>
  <si>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</si>
  <si>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</si>
  <si>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</si>
  <si>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</si>
  <si>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</si>
  <si>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</si>
  <si>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</si>
  <si>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</si>
  <si>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</si>
  <si>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</si>
  <si>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</si>
  <si>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</si>
  <si>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</si>
  <si>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</si>
  <si>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</si>
  <si>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_____________________________________________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</si>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</sst>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6" fillId="0" borderId="0" applyFont="0" applyFill="0" applyBorder="0" applyAlignment="0" applyProtection="0"/>
  </cellStyleXfs>
  <cellXfs count="193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2" fillId="0" borderId="0" xfId="0" applyFont="1" applyBorder="1" applyAlignment="1">
      <alignment horizontal="left"/>
    </xf>
    <xf numFmtId="0" fontId="14" fillId="3" borderId="0" xfId="0" applyFont="1" applyFill="1" applyBorder="1"/>
    <xf numFmtId="0" fontId="13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13" fillId="0" borderId="2" xfId="0" applyFont="1" applyFill="1" applyBorder="1"/>
    <xf numFmtId="164" fontId="2" fillId="3" borderId="3" xfId="0" applyNumberFormat="1" applyFont="1" applyFill="1" applyBorder="1"/>
    <xf numFmtId="49" fontId="11" fillId="3" borderId="3" xfId="0" applyNumberFormat="1" applyFont="1" applyFill="1" applyBorder="1" applyAlignment="1">
      <alignment horizontal="left"/>
    </xf>
    <xf numFmtId="0" fontId="2" fillId="3" borderId="3" xfId="0" applyFont="1" applyFill="1" applyBorder="1"/>
    <xf numFmtId="164" fontId="2" fillId="3" borderId="4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/>
    <xf numFmtId="164" fontId="13" fillId="3" borderId="5" xfId="0" applyNumberFormat="1" applyFont="1" applyFill="1" applyBorder="1"/>
    <xf numFmtId="164" fontId="2" fillId="3" borderId="5" xfId="0" applyNumberFormat="1" applyFont="1" applyFill="1" applyBorder="1"/>
    <xf numFmtId="164" fontId="13" fillId="3" borderId="3" xfId="0" applyNumberFormat="1" applyFont="1" applyFill="1" applyBorder="1"/>
    <xf numFmtId="0" fontId="1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3" borderId="0" xfId="0" applyNumberFormat="1" applyFont="1" applyFill="1" applyBorder="1"/>
    <xf numFmtId="0" fontId="15" fillId="3" borderId="0" xfId="0" applyFont="1" applyFill="1"/>
    <xf numFmtId="43" fontId="13" fillId="3" borderId="3" xfId="1" applyFont="1" applyFill="1" applyBorder="1"/>
    <xf numFmtId="49" fontId="3" fillId="0" borderId="3" xfId="0" applyNumberFormat="1" applyFont="1" applyFill="1" applyBorder="1" applyAlignment="1">
      <alignment horizontal="center" vertical="center"/>
    </xf>
    <xf numFmtId="43" fontId="2" fillId="3" borderId="3" xfId="1" applyFont="1" applyFill="1" applyBorder="1"/>
    <xf numFmtId="0" fontId="0" fillId="0" borderId="4" xfId="0" applyFont="1" applyBorder="1" applyAlignment="1">
      <alignment horizontal="left"/>
    </xf>
    <xf numFmtId="0" fontId="2" fillId="2" borderId="1" xfId="0" applyFont="1" applyFill="1" applyBorder="1"/>
    <xf numFmtId="0" fontId="0" fillId="0" borderId="4" xfId="0" applyBorder="1"/>
    <xf numFmtId="4" fontId="3" fillId="2" borderId="1" xfId="0" applyNumberFormat="1" applyFont="1" applyFill="1" applyBorder="1" applyAlignment="1">
      <alignment horizontal="right" vertical="center"/>
    </xf>
    <xf numFmtId="0" fontId="13" fillId="2" borderId="2" xfId="2" applyFont="1" applyFill="1" applyBorder="1" applyAlignment="1">
      <alignment horizontal="left" vertical="center" wrapText="1"/>
    </xf>
    <xf numFmtId="4" fontId="13" fillId="2" borderId="2" xfId="3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3" applyNumberFormat="1" applyFont="1" applyBorder="1" applyAlignment="1"/>
    <xf numFmtId="0" fontId="2" fillId="3" borderId="4" xfId="0" applyFont="1" applyFill="1" applyBorder="1"/>
    <xf numFmtId="164" fontId="13" fillId="3" borderId="2" xfId="0" applyNumberFormat="1" applyFont="1" applyFill="1" applyBorder="1"/>
    <xf numFmtId="164" fontId="2" fillId="3" borderId="2" xfId="0" applyNumberFormat="1" applyFont="1" applyFill="1" applyBorder="1"/>
    <xf numFmtId="49" fontId="3" fillId="3" borderId="13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4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13" fillId="2" borderId="1" xfId="2" applyFont="1" applyFill="1" applyBorder="1" applyAlignment="1">
      <alignment horizontal="left" vertical="center" wrapText="1"/>
    </xf>
    <xf numFmtId="4" fontId="13" fillId="2" borderId="1" xfId="3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left"/>
    </xf>
    <xf numFmtId="43" fontId="2" fillId="3" borderId="2" xfId="1" applyFont="1" applyFill="1" applyBorder="1"/>
    <xf numFmtId="49" fontId="11" fillId="3" borderId="3" xfId="0" applyNumberFormat="1" applyFont="1" applyFill="1" applyBorder="1" applyAlignment="1">
      <alignment horizontal="left" wrapText="1"/>
    </xf>
    <xf numFmtId="43" fontId="2" fillId="3" borderId="4" xfId="1" applyFont="1" applyFill="1" applyBorder="1"/>
    <xf numFmtId="0" fontId="2" fillId="0" borderId="0" xfId="0" applyFont="1" applyFill="1"/>
    <xf numFmtId="43" fontId="3" fillId="0" borderId="0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43" fontId="13" fillId="3" borderId="2" xfId="1" applyFont="1" applyFill="1" applyBorder="1"/>
    <xf numFmtId="49" fontId="11" fillId="3" borderId="6" xfId="0" applyNumberFormat="1" applyFont="1" applyFill="1" applyBorder="1" applyAlignment="1">
      <alignment horizontal="left"/>
    </xf>
    <xf numFmtId="2" fontId="0" fillId="0" borderId="3" xfId="0" applyNumberFormat="1" applyBorder="1"/>
    <xf numFmtId="2" fontId="0" fillId="0" borderId="3" xfId="0" applyNumberFormat="1" applyFill="1" applyBorder="1"/>
    <xf numFmtId="43" fontId="2" fillId="3" borderId="0" xfId="0" applyNumberFormat="1" applyFont="1" applyFill="1"/>
    <xf numFmtId="164" fontId="2" fillId="0" borderId="3" xfId="0" applyNumberFormat="1" applyFont="1" applyFill="1" applyBorder="1"/>
    <xf numFmtId="49" fontId="11" fillId="0" borderId="6" xfId="0" applyNumberFormat="1" applyFont="1" applyFill="1" applyBorder="1" applyAlignment="1">
      <alignment horizontal="left"/>
    </xf>
    <xf numFmtId="43" fontId="2" fillId="0" borderId="3" xfId="1" applyFont="1" applyFill="1" applyBorder="1"/>
    <xf numFmtId="4" fontId="2" fillId="3" borderId="3" xfId="0" applyNumberFormat="1" applyFont="1" applyFill="1" applyBorder="1"/>
    <xf numFmtId="0" fontId="2" fillId="0" borderId="4" xfId="0" applyFont="1" applyFill="1" applyBorder="1"/>
    <xf numFmtId="43" fontId="11" fillId="0" borderId="4" xfId="1" applyFont="1" applyFill="1" applyBorder="1" applyAlignment="1">
      <alignment horizontal="center" vertical="center"/>
    </xf>
    <xf numFmtId="9" fontId="3" fillId="0" borderId="4" xfId="1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/>
    </xf>
    <xf numFmtId="43" fontId="3" fillId="2" borderId="4" xfId="1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/>
    </xf>
    <xf numFmtId="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 wrapText="1"/>
    </xf>
    <xf numFmtId="164" fontId="17" fillId="3" borderId="3" xfId="0" applyNumberFormat="1" applyFont="1" applyFill="1" applyBorder="1"/>
    <xf numFmtId="164" fontId="17" fillId="3" borderId="5" xfId="0" applyNumberFormat="1" applyFont="1" applyFill="1" applyBorder="1"/>
    <xf numFmtId="49" fontId="3" fillId="2" borderId="10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0" fontId="5" fillId="3" borderId="0" xfId="0" applyFont="1" applyFill="1"/>
    <xf numFmtId="0" fontId="13" fillId="2" borderId="1" xfId="2" applyFont="1" applyFill="1" applyBorder="1" applyAlignment="1">
      <alignment horizontal="center" vertical="center" wrapText="1"/>
    </xf>
    <xf numFmtId="164" fontId="13" fillId="3" borderId="4" xfId="0" applyNumberFormat="1" applyFont="1" applyFill="1" applyBorder="1"/>
    <xf numFmtId="43" fontId="3" fillId="2" borderId="9" xfId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43" fontId="13" fillId="3" borderId="4" xfId="1" applyFont="1" applyFill="1" applyBorder="1"/>
    <xf numFmtId="43" fontId="3" fillId="2" borderId="4" xfId="1" applyFont="1" applyFill="1" applyBorder="1" applyAlignment="1">
      <alignment vertical="center"/>
    </xf>
    <xf numFmtId="43" fontId="2" fillId="3" borderId="0" xfId="0" applyNumberFormat="1" applyFont="1" applyFill="1" applyBorder="1"/>
    <xf numFmtId="0" fontId="2" fillId="0" borderId="0" xfId="0" applyFont="1"/>
    <xf numFmtId="4" fontId="2" fillId="3" borderId="0" xfId="0" applyNumberFormat="1" applyFont="1" applyFill="1" applyBorder="1"/>
    <xf numFmtId="4" fontId="1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43" fontId="19" fillId="0" borderId="1" xfId="1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43" fontId="18" fillId="2" borderId="1" xfId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/>
    </xf>
    <xf numFmtId="43" fontId="18" fillId="0" borderId="1" xfId="1" applyFont="1" applyBorder="1" applyAlignment="1">
      <alignment horizontal="center" vertical="center"/>
    </xf>
    <xf numFmtId="43" fontId="20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3" fontId="19" fillId="0" borderId="0" xfId="1" applyFont="1" applyBorder="1" applyAlignment="1">
      <alignment horizontal="center" vertical="center"/>
    </xf>
    <xf numFmtId="0" fontId="21" fillId="0" borderId="0" xfId="0" applyFont="1"/>
    <xf numFmtId="43" fontId="2" fillId="3" borderId="0" xfId="1" applyFont="1" applyFill="1"/>
    <xf numFmtId="43" fontId="2" fillId="0" borderId="1" xfId="1" applyFont="1" applyBorder="1"/>
    <xf numFmtId="0" fontId="18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0" fontId="12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5" xfId="0" applyNumberFormat="1" applyFont="1" applyFill="1" applyBorder="1"/>
    <xf numFmtId="165" fontId="3" fillId="3" borderId="8" xfId="0" applyNumberFormat="1" applyFont="1" applyFill="1" applyBorder="1"/>
    <xf numFmtId="164" fontId="3" fillId="3" borderId="8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10" xfId="0" applyFont="1" applyFill="1" applyBorder="1"/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3" borderId="14" xfId="0" applyFont="1" applyFill="1" applyBorder="1"/>
    <xf numFmtId="0" fontId="1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484095</xdr:colOff>
      <xdr:row>16</xdr:row>
      <xdr:rowOff>251011</xdr:rowOff>
    </xdr:from>
    <xdr:ext cx="4500000" cy="475130"/>
    <xdr:sp macro="" textlink="">
      <xdr:nvSpPr>
        <xdr:cNvPr id="2" name="Rectángulo 1"/>
        <xdr:cNvSpPr/>
      </xdr:nvSpPr>
      <xdr:spPr>
        <a:xfrm>
          <a:off x="6141945" y="294658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19050</xdr:colOff>
      <xdr:row>50</xdr:row>
      <xdr:rowOff>268941</xdr:rowOff>
    </xdr:from>
    <xdr:ext cx="3000375" cy="475130"/>
    <xdr:sp macro="" textlink="">
      <xdr:nvSpPr>
        <xdr:cNvPr id="3" name="Rectángulo 2"/>
        <xdr:cNvSpPr/>
      </xdr:nvSpPr>
      <xdr:spPr>
        <a:xfrm>
          <a:off x="5676900" y="9136716"/>
          <a:ext cx="3000375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1654548</xdr:colOff>
      <xdr:row>60</xdr:row>
      <xdr:rowOff>304799</xdr:rowOff>
    </xdr:from>
    <xdr:ext cx="4500000" cy="475130"/>
    <xdr:sp macro="" textlink="">
      <xdr:nvSpPr>
        <xdr:cNvPr id="4" name="Rectángulo 3"/>
        <xdr:cNvSpPr/>
      </xdr:nvSpPr>
      <xdr:spPr>
        <a:xfrm>
          <a:off x="7312398" y="1109662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68</xdr:row>
      <xdr:rowOff>188260</xdr:rowOff>
    </xdr:from>
    <xdr:ext cx="4500000" cy="475130"/>
    <xdr:sp macro="" textlink="">
      <xdr:nvSpPr>
        <xdr:cNvPr id="5" name="Rectángulo 4"/>
        <xdr:cNvSpPr/>
      </xdr:nvSpPr>
      <xdr:spPr>
        <a:xfrm>
          <a:off x="6159874" y="1257076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3182471</xdr:colOff>
      <xdr:row>94</xdr:row>
      <xdr:rowOff>8964</xdr:rowOff>
    </xdr:from>
    <xdr:ext cx="3456454" cy="475130"/>
    <xdr:sp macro="" textlink="">
      <xdr:nvSpPr>
        <xdr:cNvPr id="6" name="Rectángulo 5"/>
        <xdr:cNvSpPr/>
      </xdr:nvSpPr>
      <xdr:spPr>
        <a:xfrm>
          <a:off x="3944471" y="17754039"/>
          <a:ext cx="3456454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4401671</xdr:colOff>
      <xdr:row>100</xdr:row>
      <xdr:rowOff>263898</xdr:rowOff>
    </xdr:from>
    <xdr:ext cx="3523129" cy="475130"/>
    <xdr:sp macro="" textlink="">
      <xdr:nvSpPr>
        <xdr:cNvPr id="7" name="Rectángulo 6"/>
        <xdr:cNvSpPr/>
      </xdr:nvSpPr>
      <xdr:spPr>
        <a:xfrm>
          <a:off x="5163671" y="19037673"/>
          <a:ext cx="3523129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122</xdr:row>
      <xdr:rowOff>170329</xdr:rowOff>
    </xdr:from>
    <xdr:ext cx="4491036" cy="394447"/>
    <xdr:sp macro="" textlink="">
      <xdr:nvSpPr>
        <xdr:cNvPr id="8" name="Rectángulo 7"/>
        <xdr:cNvSpPr/>
      </xdr:nvSpPr>
      <xdr:spPr>
        <a:xfrm>
          <a:off x="6141944" y="22954129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129</xdr:row>
      <xdr:rowOff>286871</xdr:rowOff>
    </xdr:from>
    <xdr:ext cx="4500000" cy="475130"/>
    <xdr:sp macro="" textlink="">
      <xdr:nvSpPr>
        <xdr:cNvPr id="9" name="Rectángulo 8"/>
        <xdr:cNvSpPr/>
      </xdr:nvSpPr>
      <xdr:spPr>
        <a:xfrm>
          <a:off x="6132979" y="2434702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137</xdr:row>
      <xdr:rowOff>8965</xdr:rowOff>
    </xdr:from>
    <xdr:ext cx="4500000" cy="475130"/>
    <xdr:sp macro="" textlink="">
      <xdr:nvSpPr>
        <xdr:cNvPr id="10" name="Rectángulo 9"/>
        <xdr:cNvSpPr/>
      </xdr:nvSpPr>
      <xdr:spPr>
        <a:xfrm>
          <a:off x="6186768" y="2594554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363</xdr:row>
      <xdr:rowOff>0</xdr:rowOff>
    </xdr:from>
    <xdr:ext cx="4500000" cy="475130"/>
    <xdr:sp macro="" textlink="">
      <xdr:nvSpPr>
        <xdr:cNvPr id="11" name="Rectángulo 10"/>
        <xdr:cNvSpPr/>
      </xdr:nvSpPr>
      <xdr:spPr>
        <a:xfrm>
          <a:off x="6168838" y="6812280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114300</xdr:colOff>
      <xdr:row>28</xdr:row>
      <xdr:rowOff>114300</xdr:rowOff>
    </xdr:from>
    <xdr:ext cx="4500000" cy="475130"/>
    <xdr:sp macro="" textlink="">
      <xdr:nvSpPr>
        <xdr:cNvPr id="12" name="Rectángulo 11"/>
        <xdr:cNvSpPr/>
      </xdr:nvSpPr>
      <xdr:spPr>
        <a:xfrm>
          <a:off x="5772150" y="492442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371475</xdr:colOff>
      <xdr:row>38</xdr:row>
      <xdr:rowOff>133350</xdr:rowOff>
    </xdr:from>
    <xdr:ext cx="4500000" cy="475130"/>
    <xdr:sp macro="" textlink="">
      <xdr:nvSpPr>
        <xdr:cNvPr id="13" name="Rectángulo 12"/>
        <xdr:cNvSpPr/>
      </xdr:nvSpPr>
      <xdr:spPr>
        <a:xfrm>
          <a:off x="6029325" y="682942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123825</xdr:colOff>
      <xdr:row>144</xdr:row>
      <xdr:rowOff>152400</xdr:rowOff>
    </xdr:from>
    <xdr:ext cx="4500000" cy="475130"/>
    <xdr:sp macro="" textlink="">
      <xdr:nvSpPr>
        <xdr:cNvPr id="14" name="Rectángulo 13"/>
        <xdr:cNvSpPr/>
      </xdr:nvSpPr>
      <xdr:spPr>
        <a:xfrm>
          <a:off x="5781675" y="272700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4"/>
  <sheetViews>
    <sheetView showGridLines="0" tabSelected="1" zoomScaleNormal="100" workbookViewId="0">
      <selection activeCell="A9" sqref="A9:K9"/>
    </sheetView>
  </sheetViews>
  <sheetFormatPr baseColWidth="10" defaultColWidth="11.42578125" defaultRowHeight="12.75" x14ac:dyDescent="0.2"/>
  <cols>
    <col min="1" max="1" width="11.42578125" style="1"/>
    <col min="2" max="2" width="73.42578125" style="1" customWidth="1"/>
    <col min="3" max="3" width="26.7109375" style="1" customWidth="1"/>
    <col min="4" max="4" width="18.5703125" style="1" bestFit="1" customWidth="1"/>
    <col min="5" max="5" width="26.7109375" style="1" customWidth="1"/>
    <col min="6" max="6" width="21.85546875" style="1" customWidth="1"/>
    <col min="7" max="7" width="9.85546875" style="1" customWidth="1"/>
    <col min="8" max="8" width="13.140625" style="1" bestFit="1" customWidth="1"/>
    <col min="9" max="16384" width="11.42578125" style="1"/>
  </cols>
  <sheetData>
    <row r="2" spans="1:11" ht="4.5" customHeight="1" x14ac:dyDescent="0.2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15" customHeight="1" x14ac:dyDescent="0.2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24" customHeight="1" x14ac:dyDescent="0.2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ht="14.25" x14ac:dyDescent="0.25">
      <c r="B5" s="2"/>
      <c r="C5" s="3"/>
      <c r="D5" s="4"/>
      <c r="E5" s="4"/>
      <c r="F5" s="4"/>
    </row>
    <row r="7" spans="1:11" x14ac:dyDescent="0.2">
      <c r="B7" s="5"/>
      <c r="C7" s="6"/>
      <c r="D7" s="7"/>
      <c r="E7" s="8"/>
      <c r="F7" s="5" t="s">
        <v>2</v>
      </c>
      <c r="G7" s="9" t="s">
        <v>3</v>
      </c>
      <c r="H7" s="10"/>
      <c r="I7" s="11"/>
      <c r="J7" s="12"/>
      <c r="K7" s="8"/>
    </row>
    <row r="9" spans="1:11" ht="15" x14ac:dyDescent="0.25">
      <c r="A9" s="160" t="s">
        <v>4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1" x14ac:dyDescent="0.2">
      <c r="B10" s="13"/>
      <c r="C10" s="6"/>
      <c r="D10" s="7"/>
      <c r="E10" s="8"/>
      <c r="F10" s="14"/>
    </row>
    <row r="11" spans="1:11" x14ac:dyDescent="0.2">
      <c r="B11" s="15" t="s">
        <v>5</v>
      </c>
      <c r="C11" s="16"/>
      <c r="D11" s="4"/>
      <c r="E11" s="4"/>
      <c r="F11" s="4"/>
    </row>
    <row r="12" spans="1:11" x14ac:dyDescent="0.2">
      <c r="B12" s="17"/>
      <c r="C12" s="3"/>
      <c r="D12" s="4"/>
      <c r="E12" s="4"/>
      <c r="F12" s="4"/>
    </row>
    <row r="13" spans="1:11" x14ac:dyDescent="0.2">
      <c r="B13" s="18" t="s">
        <v>6</v>
      </c>
      <c r="C13" s="3"/>
      <c r="D13" s="4"/>
      <c r="E13" s="4"/>
      <c r="F13" s="4"/>
    </row>
    <row r="14" spans="1:11" x14ac:dyDescent="0.2">
      <c r="C14" s="3"/>
    </row>
    <row r="15" spans="1:11" x14ac:dyDescent="0.2">
      <c r="B15" s="19" t="s">
        <v>7</v>
      </c>
      <c r="C15" s="8"/>
      <c r="D15" s="8"/>
      <c r="E15" s="8"/>
    </row>
    <row r="16" spans="1:11" x14ac:dyDescent="0.2">
      <c r="B16" s="20"/>
      <c r="C16" s="8"/>
      <c r="D16" s="8"/>
      <c r="E16" s="8"/>
    </row>
    <row r="17" spans="2:5" ht="20.25" customHeight="1" x14ac:dyDescent="0.2">
      <c r="B17" s="21" t="s">
        <v>8</v>
      </c>
      <c r="C17" s="22" t="s">
        <v>9</v>
      </c>
      <c r="D17" s="22" t="s">
        <v>10</v>
      </c>
      <c r="E17" s="22" t="s">
        <v>11</v>
      </c>
    </row>
    <row r="18" spans="2:5" x14ac:dyDescent="0.2">
      <c r="B18" s="23" t="s">
        <v>12</v>
      </c>
      <c r="C18" s="24"/>
      <c r="D18" s="24">
        <v>0</v>
      </c>
      <c r="E18" s="24">
        <v>0</v>
      </c>
    </row>
    <row r="19" spans="2:5" x14ac:dyDescent="0.2">
      <c r="B19" s="25"/>
      <c r="C19" s="26"/>
      <c r="D19" s="26">
        <v>0</v>
      </c>
      <c r="E19" s="26">
        <v>0</v>
      </c>
    </row>
    <row r="20" spans="2:5" x14ac:dyDescent="0.2">
      <c r="B20" s="25" t="s">
        <v>13</v>
      </c>
      <c r="C20" s="26"/>
      <c r="D20" s="26">
        <v>0</v>
      </c>
      <c r="E20" s="26">
        <v>0</v>
      </c>
    </row>
    <row r="21" spans="2:5" x14ac:dyDescent="0.2">
      <c r="B21" s="25"/>
      <c r="C21" s="26"/>
      <c r="D21" s="26">
        <v>0</v>
      </c>
      <c r="E21" s="26">
        <v>0</v>
      </c>
    </row>
    <row r="22" spans="2:5" x14ac:dyDescent="0.2">
      <c r="B22" s="27" t="s">
        <v>14</v>
      </c>
      <c r="C22" s="28"/>
      <c r="D22" s="28">
        <v>0</v>
      </c>
      <c r="E22" s="28">
        <v>0</v>
      </c>
    </row>
    <row r="23" spans="2:5" x14ac:dyDescent="0.2">
      <c r="B23" s="20"/>
      <c r="C23" s="22"/>
      <c r="D23" s="22"/>
      <c r="E23" s="22"/>
    </row>
    <row r="24" spans="2:5" x14ac:dyDescent="0.2">
      <c r="B24" s="20"/>
      <c r="C24" s="8"/>
      <c r="D24" s="8"/>
      <c r="E24" s="8"/>
    </row>
    <row r="25" spans="2:5" x14ac:dyDescent="0.2">
      <c r="B25" s="20"/>
      <c r="C25" s="8"/>
      <c r="D25" s="8"/>
      <c r="E25" s="8"/>
    </row>
    <row r="26" spans="2:5" x14ac:dyDescent="0.2">
      <c r="B26" s="19" t="s">
        <v>15</v>
      </c>
      <c r="C26" s="11"/>
      <c r="D26" s="8"/>
      <c r="E26" s="8"/>
    </row>
    <row r="28" spans="2:5" ht="18.75" customHeight="1" x14ac:dyDescent="0.2">
      <c r="B28" s="21" t="s">
        <v>16</v>
      </c>
      <c r="C28" s="22" t="s">
        <v>9</v>
      </c>
      <c r="D28" s="22" t="s">
        <v>17</v>
      </c>
      <c r="E28" s="22" t="s">
        <v>18</v>
      </c>
    </row>
    <row r="29" spans="2:5" x14ac:dyDescent="0.2">
      <c r="B29" s="29" t="s">
        <v>19</v>
      </c>
      <c r="D29" s="30">
        <v>0</v>
      </c>
      <c r="E29" s="30">
        <v>0</v>
      </c>
    </row>
    <row r="30" spans="2:5" x14ac:dyDescent="0.2">
      <c r="B30" s="31"/>
      <c r="C30" s="30"/>
      <c r="D30" s="30"/>
      <c r="E30" s="30"/>
    </row>
    <row r="31" spans="2:5" ht="14.25" customHeight="1" x14ac:dyDescent="0.2">
      <c r="B31" s="32"/>
      <c r="C31" s="30"/>
      <c r="D31" s="30"/>
      <c r="E31" s="30"/>
    </row>
    <row r="32" spans="2:5" ht="14.25" customHeight="1" x14ac:dyDescent="0.2">
      <c r="B32" s="25" t="s">
        <v>20</v>
      </c>
      <c r="C32" s="30"/>
      <c r="D32" s="30"/>
      <c r="E32" s="30"/>
    </row>
    <row r="33" spans="2:6" ht="14.25" customHeight="1" x14ac:dyDescent="0.2">
      <c r="B33" s="27"/>
      <c r="C33" s="33"/>
      <c r="D33" s="33"/>
      <c r="E33" s="33"/>
    </row>
    <row r="34" spans="2:6" ht="14.25" customHeight="1" x14ac:dyDescent="0.2">
      <c r="C34" s="34">
        <f>C27+C30+C31</f>
        <v>0</v>
      </c>
      <c r="D34" s="22"/>
      <c r="E34" s="22"/>
    </row>
    <row r="35" spans="2:6" ht="14.25" customHeight="1" x14ac:dyDescent="0.2">
      <c r="C35" s="35"/>
      <c r="D35" s="35"/>
      <c r="E35" s="35"/>
    </row>
    <row r="36" spans="2:6" ht="14.25" customHeight="1" x14ac:dyDescent="0.2"/>
    <row r="37" spans="2:6" ht="23.25" customHeight="1" x14ac:dyDescent="0.2">
      <c r="B37" s="21" t="s">
        <v>21</v>
      </c>
      <c r="C37" s="22" t="s">
        <v>9</v>
      </c>
      <c r="D37" s="22" t="s">
        <v>22</v>
      </c>
      <c r="E37" s="22" t="s">
        <v>23</v>
      </c>
      <c r="F37" s="22" t="s">
        <v>24</v>
      </c>
    </row>
    <row r="38" spans="2:6" ht="14.25" customHeight="1" x14ac:dyDescent="0.2">
      <c r="B38" s="23" t="s">
        <v>25</v>
      </c>
      <c r="C38" s="36">
        <f>SUM(C39:C39)</f>
        <v>0</v>
      </c>
      <c r="D38" s="36">
        <f>SUM(D39:D39)</f>
        <v>0</v>
      </c>
      <c r="E38" s="30"/>
      <c r="F38" s="30"/>
    </row>
    <row r="39" spans="2:6" ht="14.25" customHeight="1" x14ac:dyDescent="0.2">
      <c r="B39" s="31"/>
      <c r="C39" s="30"/>
      <c r="D39" s="30"/>
      <c r="E39" s="30"/>
      <c r="F39" s="30"/>
    </row>
    <row r="40" spans="2:6" ht="14.25" customHeight="1" x14ac:dyDescent="0.2">
      <c r="B40" s="25" t="s">
        <v>26</v>
      </c>
      <c r="C40" s="37">
        <v>0</v>
      </c>
      <c r="D40" s="36">
        <f>D41</f>
        <v>0</v>
      </c>
      <c r="E40" s="30"/>
      <c r="F40" s="30"/>
    </row>
    <row r="41" spans="2:6" ht="14.25" customHeight="1" x14ac:dyDescent="0.2">
      <c r="B41" s="31"/>
      <c r="C41" s="38"/>
      <c r="D41" s="38"/>
      <c r="E41" s="30"/>
      <c r="F41" s="30"/>
    </row>
    <row r="42" spans="2:6" ht="14.25" customHeight="1" x14ac:dyDescent="0.2">
      <c r="B42" s="25" t="s">
        <v>27</v>
      </c>
      <c r="C42" s="37">
        <f>C43</f>
        <v>0</v>
      </c>
      <c r="D42" s="37">
        <f>D43</f>
        <v>0</v>
      </c>
      <c r="E42" s="30"/>
      <c r="F42" s="30"/>
    </row>
    <row r="43" spans="2:6" ht="14.25" customHeight="1" x14ac:dyDescent="0.2">
      <c r="B43" s="31"/>
      <c r="C43" s="38"/>
      <c r="D43" s="30"/>
      <c r="E43" s="30"/>
      <c r="F43" s="30"/>
    </row>
    <row r="44" spans="2:6" ht="14.25" customHeight="1" x14ac:dyDescent="0.2">
      <c r="B44" s="25" t="s">
        <v>28</v>
      </c>
      <c r="C44" s="39"/>
      <c r="D44" s="39"/>
      <c r="E44" s="30"/>
      <c r="F44" s="30"/>
    </row>
    <row r="45" spans="2:6" ht="14.25" customHeight="1" x14ac:dyDescent="0.2">
      <c r="B45" s="27"/>
      <c r="C45" s="38"/>
      <c r="D45" s="30"/>
      <c r="E45" s="30"/>
      <c r="F45" s="30"/>
    </row>
    <row r="46" spans="2:6" ht="14.25" customHeight="1" x14ac:dyDescent="0.2">
      <c r="C46" s="34">
        <f>C38+C40+C42+C44</f>
        <v>0</v>
      </c>
      <c r="D46" s="34">
        <f>D38+D40+D42+D44</f>
        <v>0</v>
      </c>
      <c r="E46" s="22"/>
      <c r="F46" s="34">
        <f>SUM(F37:F45)</f>
        <v>0</v>
      </c>
    </row>
    <row r="47" spans="2:6" ht="14.25" customHeight="1" x14ac:dyDescent="0.2"/>
    <row r="48" spans="2:6" ht="14.25" customHeight="1" x14ac:dyDescent="0.2"/>
    <row r="49" spans="2:7" ht="14.25" customHeight="1" x14ac:dyDescent="0.2">
      <c r="B49" s="19" t="s">
        <v>29</v>
      </c>
    </row>
    <row r="50" spans="2:7" ht="14.25" customHeight="1" x14ac:dyDescent="0.2">
      <c r="B50" s="40"/>
    </row>
    <row r="51" spans="2:7" ht="24" customHeight="1" x14ac:dyDescent="0.2">
      <c r="B51" s="21" t="s">
        <v>30</v>
      </c>
      <c r="C51" s="22" t="s">
        <v>9</v>
      </c>
      <c r="D51" s="22" t="s">
        <v>31</v>
      </c>
    </row>
    <row r="52" spans="2:7" ht="14.25" customHeight="1" x14ac:dyDescent="0.2">
      <c r="B52" s="23" t="s">
        <v>32</v>
      </c>
      <c r="C52" s="24"/>
      <c r="D52" s="24">
        <v>0</v>
      </c>
    </row>
    <row r="53" spans="2:7" ht="14.25" customHeight="1" x14ac:dyDescent="0.2">
      <c r="B53" s="25"/>
      <c r="C53" s="26"/>
      <c r="D53" s="26">
        <v>0</v>
      </c>
    </row>
    <row r="54" spans="2:7" ht="14.25" customHeight="1" x14ac:dyDescent="0.2">
      <c r="B54" s="25" t="s">
        <v>33</v>
      </c>
      <c r="C54" s="26"/>
      <c r="D54" s="26"/>
    </row>
    <row r="55" spans="2:7" ht="14.25" customHeight="1" x14ac:dyDescent="0.2">
      <c r="B55" s="27"/>
      <c r="C55" s="28"/>
      <c r="D55" s="28">
        <v>0</v>
      </c>
    </row>
    <row r="56" spans="2:7" ht="14.25" customHeight="1" x14ac:dyDescent="0.2">
      <c r="B56" s="41"/>
      <c r="C56" s="22"/>
      <c r="D56" s="22"/>
    </row>
    <row r="57" spans="2:7" ht="13.9" customHeight="1" x14ac:dyDescent="0.2">
      <c r="B57" s="41"/>
      <c r="C57" s="42"/>
      <c r="D57" s="42"/>
    </row>
    <row r="58" spans="2:7" ht="14.25" customHeight="1" x14ac:dyDescent="0.2"/>
    <row r="59" spans="2:7" ht="14.25" customHeight="1" x14ac:dyDescent="0.2">
      <c r="B59" s="19" t="s">
        <v>34</v>
      </c>
    </row>
    <row r="60" spans="2:7" ht="14.25" customHeight="1" x14ac:dyDescent="0.2">
      <c r="B60" s="40"/>
    </row>
    <row r="61" spans="2:7" ht="27.75" customHeight="1" x14ac:dyDescent="0.2">
      <c r="B61" s="21" t="s">
        <v>35</v>
      </c>
      <c r="C61" s="22" t="s">
        <v>9</v>
      </c>
      <c r="D61" s="22" t="s">
        <v>10</v>
      </c>
      <c r="E61" s="22" t="s">
        <v>36</v>
      </c>
      <c r="F61" s="43" t="s">
        <v>37</v>
      </c>
      <c r="G61" s="22" t="s">
        <v>38</v>
      </c>
    </row>
    <row r="62" spans="2:7" ht="14.25" customHeight="1" x14ac:dyDescent="0.2">
      <c r="B62" s="44" t="s">
        <v>39</v>
      </c>
      <c r="C62" s="24"/>
      <c r="D62" s="24">
        <v>0</v>
      </c>
      <c r="E62" s="24">
        <v>0</v>
      </c>
      <c r="F62" s="24">
        <v>0</v>
      </c>
      <c r="G62" s="45">
        <v>0</v>
      </c>
    </row>
    <row r="63" spans="2:7" ht="14.25" customHeight="1" x14ac:dyDescent="0.2">
      <c r="B63" s="44"/>
      <c r="C63" s="26"/>
      <c r="D63" s="26">
        <v>0</v>
      </c>
      <c r="E63" s="26">
        <v>0</v>
      </c>
      <c r="F63" s="26">
        <v>0</v>
      </c>
      <c r="G63" s="45">
        <v>0</v>
      </c>
    </row>
    <row r="64" spans="2:7" ht="14.25" customHeight="1" x14ac:dyDescent="0.2">
      <c r="B64" s="44"/>
      <c r="C64" s="26"/>
      <c r="D64" s="26">
        <v>0</v>
      </c>
      <c r="E64" s="26">
        <v>0</v>
      </c>
      <c r="F64" s="26">
        <v>0</v>
      </c>
      <c r="G64" s="45">
        <v>0</v>
      </c>
    </row>
    <row r="65" spans="2:11" ht="14.25" customHeight="1" x14ac:dyDescent="0.2">
      <c r="B65" s="46"/>
      <c r="C65" s="28"/>
      <c r="D65" s="28">
        <v>0</v>
      </c>
      <c r="E65" s="28">
        <v>0</v>
      </c>
      <c r="F65" s="28">
        <v>0</v>
      </c>
      <c r="G65" s="47">
        <v>0</v>
      </c>
    </row>
    <row r="66" spans="2:11" ht="15" customHeight="1" x14ac:dyDescent="0.2">
      <c r="B66" s="41"/>
      <c r="C66" s="22"/>
      <c r="D66" s="48">
        <v>0</v>
      </c>
      <c r="E66" s="49">
        <v>0</v>
      </c>
      <c r="F66" s="49">
        <v>0</v>
      </c>
      <c r="G66" s="50">
        <v>0</v>
      </c>
    </row>
    <row r="67" spans="2:11" x14ac:dyDescent="0.2">
      <c r="B67" s="41"/>
      <c r="C67" s="51"/>
      <c r="D67" s="51"/>
      <c r="E67" s="51"/>
      <c r="F67" s="51"/>
      <c r="G67" s="51"/>
    </row>
    <row r="68" spans="2:11" x14ac:dyDescent="0.2">
      <c r="B68" s="41"/>
      <c r="C68" s="51"/>
      <c r="D68" s="51"/>
      <c r="E68" s="51"/>
      <c r="F68" s="51"/>
      <c r="G68" s="51"/>
    </row>
    <row r="69" spans="2:11" ht="26.25" customHeight="1" x14ac:dyDescent="0.2">
      <c r="B69" s="21" t="s">
        <v>40</v>
      </c>
      <c r="C69" s="22" t="s">
        <v>9</v>
      </c>
      <c r="D69" s="22" t="s">
        <v>10</v>
      </c>
      <c r="E69" s="22" t="s">
        <v>41</v>
      </c>
      <c r="F69" s="51"/>
      <c r="G69" s="51"/>
    </row>
    <row r="70" spans="2:11" x14ac:dyDescent="0.2">
      <c r="B70" s="23" t="s">
        <v>42</v>
      </c>
      <c r="C70" s="45"/>
      <c r="D70" s="26">
        <v>0</v>
      </c>
      <c r="E70" s="26">
        <v>0</v>
      </c>
      <c r="F70" s="51"/>
      <c r="G70" s="51"/>
    </row>
    <row r="71" spans="2:11" x14ac:dyDescent="0.2">
      <c r="B71" s="27"/>
      <c r="C71" s="45"/>
      <c r="D71" s="26">
        <v>0</v>
      </c>
      <c r="E71" s="26">
        <v>0</v>
      </c>
      <c r="F71" s="51"/>
      <c r="G71" s="51"/>
    </row>
    <row r="72" spans="2:11" ht="16.5" customHeight="1" x14ac:dyDescent="0.2">
      <c r="B72" s="41"/>
      <c r="C72" s="22"/>
      <c r="D72" s="161"/>
      <c r="E72" s="162"/>
      <c r="F72" s="51"/>
      <c r="G72" s="51"/>
      <c r="K72" s="52"/>
    </row>
    <row r="73" spans="2:11" x14ac:dyDescent="0.2">
      <c r="B73" s="41"/>
      <c r="C73" s="51"/>
      <c r="D73" s="51"/>
      <c r="E73" s="51"/>
      <c r="F73" s="51"/>
      <c r="G73" s="51"/>
    </row>
    <row r="74" spans="2:11" x14ac:dyDescent="0.2">
      <c r="B74" s="41"/>
      <c r="C74" s="51"/>
      <c r="D74" s="51"/>
      <c r="E74" s="51"/>
      <c r="F74" s="51"/>
      <c r="G74" s="51"/>
    </row>
    <row r="75" spans="2:11" x14ac:dyDescent="0.2">
      <c r="B75" s="40"/>
    </row>
    <row r="76" spans="2:11" x14ac:dyDescent="0.2">
      <c r="B76" s="19" t="s">
        <v>43</v>
      </c>
    </row>
    <row r="78" spans="2:11" x14ac:dyDescent="0.2">
      <c r="B78" s="40"/>
    </row>
    <row r="79" spans="2:11" ht="24" customHeight="1" x14ac:dyDescent="0.2">
      <c r="B79" s="21" t="s">
        <v>44</v>
      </c>
      <c r="C79" s="22" t="s">
        <v>45</v>
      </c>
      <c r="D79" s="22" t="s">
        <v>46</v>
      </c>
      <c r="E79" s="22" t="s">
        <v>47</v>
      </c>
      <c r="F79" s="22" t="s">
        <v>48</v>
      </c>
    </row>
    <row r="80" spans="2:11" x14ac:dyDescent="0.2">
      <c r="B80" s="25" t="s">
        <v>49</v>
      </c>
      <c r="C80" s="53"/>
      <c r="D80" s="53">
        <f>D81</f>
        <v>2060007.11</v>
      </c>
      <c r="E80" s="53">
        <f>E81</f>
        <v>2060007.11</v>
      </c>
      <c r="F80" s="54"/>
    </row>
    <row r="81" spans="2:6" x14ac:dyDescent="0.2">
      <c r="B81" s="31" t="s">
        <v>50</v>
      </c>
      <c r="C81" s="55"/>
      <c r="D81" s="55">
        <v>2060007.11</v>
      </c>
      <c r="E81" s="30">
        <f>D81-C81</f>
        <v>2060007.11</v>
      </c>
      <c r="F81" s="30"/>
    </row>
    <row r="82" spans="2:6" ht="15" x14ac:dyDescent="0.25">
      <c r="B82" s="56"/>
      <c r="C82" s="33"/>
      <c r="D82" s="55">
        <v>0</v>
      </c>
      <c r="E82" s="30">
        <f t="shared" ref="E82" si="0">D82-C82</f>
        <v>0</v>
      </c>
      <c r="F82" s="33">
        <v>0</v>
      </c>
    </row>
    <row r="83" spans="2:6" ht="18" customHeight="1" x14ac:dyDescent="0.2">
      <c r="C83" s="34"/>
      <c r="D83" s="34">
        <f>D80</f>
        <v>2060007.11</v>
      </c>
      <c r="E83" s="34">
        <f>E80</f>
        <v>2060007.11</v>
      </c>
      <c r="F83" s="57"/>
    </row>
    <row r="86" spans="2:6" ht="21.75" customHeight="1" x14ac:dyDescent="0.2">
      <c r="B86" s="21" t="s">
        <v>51</v>
      </c>
      <c r="C86" s="22" t="s">
        <v>45</v>
      </c>
      <c r="D86" s="22" t="s">
        <v>46</v>
      </c>
      <c r="E86" s="22" t="s">
        <v>47</v>
      </c>
      <c r="F86" s="22" t="s">
        <v>48</v>
      </c>
    </row>
    <row r="87" spans="2:6" x14ac:dyDescent="0.2">
      <c r="B87" s="25" t="s">
        <v>52</v>
      </c>
      <c r="C87" s="24"/>
      <c r="D87" s="53">
        <f>SUM(D88:D89)</f>
        <v>4852.3599999999988</v>
      </c>
      <c r="E87" s="53">
        <f>SUM(E88:E89)</f>
        <v>4852.3599999999988</v>
      </c>
      <c r="F87" s="24"/>
    </row>
    <row r="88" spans="2:6" x14ac:dyDescent="0.2">
      <c r="B88" s="31" t="s">
        <v>53</v>
      </c>
      <c r="C88" s="26"/>
      <c r="D88" s="55">
        <v>19409.14</v>
      </c>
      <c r="E88" s="55">
        <v>19409.14</v>
      </c>
      <c r="F88" s="26"/>
    </row>
    <row r="89" spans="2:6" x14ac:dyDescent="0.2">
      <c r="B89" s="32" t="s">
        <v>54</v>
      </c>
      <c r="C89" s="26"/>
      <c r="D89" s="55">
        <v>-14556.78</v>
      </c>
      <c r="E89" s="55">
        <v>-14556.78</v>
      </c>
      <c r="F89" s="26"/>
    </row>
    <row r="90" spans="2:6" ht="15" x14ac:dyDescent="0.25">
      <c r="B90" s="58"/>
      <c r="C90" s="28"/>
      <c r="D90" s="28"/>
      <c r="E90" s="28"/>
      <c r="F90" s="28"/>
    </row>
    <row r="91" spans="2:6" ht="16.5" customHeight="1" x14ac:dyDescent="0.2">
      <c r="C91" s="22"/>
      <c r="D91" s="59">
        <v>4852.3599999999988</v>
      </c>
      <c r="E91" s="59">
        <v>4852.3599999999988</v>
      </c>
      <c r="F91" s="57"/>
    </row>
    <row r="94" spans="2:6" ht="27" customHeight="1" x14ac:dyDescent="0.2">
      <c r="B94" s="21" t="s">
        <v>55</v>
      </c>
      <c r="C94" s="22" t="s">
        <v>9</v>
      </c>
    </row>
    <row r="95" spans="2:6" x14ac:dyDescent="0.2">
      <c r="B95" s="23" t="s">
        <v>56</v>
      </c>
      <c r="C95" s="24"/>
    </row>
    <row r="96" spans="2:6" x14ac:dyDescent="0.2">
      <c r="B96" s="25"/>
      <c r="C96" s="26"/>
    </row>
    <row r="97" spans="2:6" x14ac:dyDescent="0.2">
      <c r="B97" s="27"/>
      <c r="C97" s="28"/>
    </row>
    <row r="98" spans="2:6" ht="15" customHeight="1" x14ac:dyDescent="0.2">
      <c r="C98" s="22"/>
    </row>
    <row r="99" spans="2:6" ht="15" x14ac:dyDescent="0.25">
      <c r="B99"/>
    </row>
    <row r="101" spans="2:6" ht="22.5" customHeight="1" x14ac:dyDescent="0.2">
      <c r="B101" s="60" t="s">
        <v>57</v>
      </c>
      <c r="C101" s="61" t="s">
        <v>9</v>
      </c>
      <c r="D101" s="62" t="s">
        <v>58</v>
      </c>
    </row>
    <row r="102" spans="2:6" x14ac:dyDescent="0.2">
      <c r="B102" s="63"/>
      <c r="C102" s="64"/>
      <c r="D102" s="65"/>
    </row>
    <row r="103" spans="2:6" x14ac:dyDescent="0.2">
      <c r="B103" s="66"/>
      <c r="C103" s="67"/>
      <c r="D103" s="68"/>
    </row>
    <row r="104" spans="2:6" x14ac:dyDescent="0.2">
      <c r="B104" s="69"/>
      <c r="C104" s="32"/>
      <c r="D104" s="32"/>
    </row>
    <row r="105" spans="2:6" ht="14.25" customHeight="1" x14ac:dyDescent="0.2">
      <c r="C105" s="22"/>
      <c r="D105" s="22"/>
    </row>
    <row r="108" spans="2:6" x14ac:dyDescent="0.2">
      <c r="B108" s="15" t="s">
        <v>59</v>
      </c>
    </row>
    <row r="110" spans="2:6" ht="20.25" customHeight="1" x14ac:dyDescent="0.2">
      <c r="B110" s="60" t="s">
        <v>60</v>
      </c>
      <c r="C110" s="61" t="s">
        <v>9</v>
      </c>
      <c r="D110" s="22" t="s">
        <v>22</v>
      </c>
      <c r="E110" s="22" t="s">
        <v>23</v>
      </c>
      <c r="F110" s="22" t="s">
        <v>24</v>
      </c>
    </row>
    <row r="111" spans="2:6" x14ac:dyDescent="0.2">
      <c r="B111" s="23" t="s">
        <v>61</v>
      </c>
      <c r="C111" s="70">
        <f>C112+C113+C114+C115+C116+C117</f>
        <v>-1368029.15</v>
      </c>
      <c r="D111" s="70"/>
      <c r="E111" s="71"/>
      <c r="F111" s="71"/>
    </row>
    <row r="112" spans="2:6" x14ac:dyDescent="0.2">
      <c r="B112" s="31" t="s">
        <v>62</v>
      </c>
      <c r="C112" s="30">
        <v>-1025900.98</v>
      </c>
      <c r="D112" s="30">
        <v>0</v>
      </c>
      <c r="E112" s="30"/>
      <c r="F112" s="30"/>
    </row>
    <row r="113" spans="2:11" x14ac:dyDescent="0.2">
      <c r="B113" s="31" t="s">
        <v>63</v>
      </c>
      <c r="C113" s="30">
        <v>-183330.91</v>
      </c>
      <c r="D113" s="30">
        <v>0</v>
      </c>
      <c r="E113" s="30"/>
      <c r="F113" s="30"/>
    </row>
    <row r="114" spans="2:11" x14ac:dyDescent="0.2">
      <c r="B114" s="31" t="s">
        <v>64</v>
      </c>
      <c r="C114" s="30">
        <v>-130957.32</v>
      </c>
      <c r="D114" s="30">
        <v>0</v>
      </c>
      <c r="E114" s="30"/>
      <c r="F114" s="30"/>
    </row>
    <row r="115" spans="2:11" x14ac:dyDescent="0.2">
      <c r="B115" s="31" t="s">
        <v>65</v>
      </c>
      <c r="C115" s="30">
        <v>-12684.74</v>
      </c>
      <c r="D115" s="30">
        <v>0</v>
      </c>
      <c r="E115" s="30"/>
      <c r="F115" s="30"/>
    </row>
    <row r="116" spans="2:11" x14ac:dyDescent="0.2">
      <c r="B116" s="31" t="s">
        <v>66</v>
      </c>
      <c r="C116" s="30">
        <v>-5080.8900000000003</v>
      </c>
      <c r="D116" s="30">
        <v>0</v>
      </c>
      <c r="E116" s="30"/>
      <c r="F116" s="30"/>
    </row>
    <row r="117" spans="2:11" x14ac:dyDescent="0.2">
      <c r="B117" s="31" t="s">
        <v>67</v>
      </c>
      <c r="C117" s="30">
        <v>-10074.31</v>
      </c>
      <c r="D117" s="30">
        <v>0</v>
      </c>
      <c r="E117" s="30"/>
      <c r="F117" s="30"/>
    </row>
    <row r="118" spans="2:11" x14ac:dyDescent="0.2">
      <c r="B118" s="27"/>
      <c r="C118" s="33"/>
      <c r="D118" s="33"/>
      <c r="E118" s="33"/>
      <c r="F118" s="33"/>
    </row>
    <row r="119" spans="2:11" ht="16.5" customHeight="1" x14ac:dyDescent="0.2">
      <c r="C119" s="34">
        <f>C111</f>
        <v>-1368029.15</v>
      </c>
      <c r="D119" s="34">
        <f>D111</f>
        <v>0</v>
      </c>
      <c r="E119" s="22"/>
      <c r="F119" s="22"/>
    </row>
    <row r="121" spans="2:11" x14ac:dyDescent="0.2">
      <c r="K121" s="52"/>
    </row>
    <row r="123" spans="2:11" ht="20.25" customHeight="1" x14ac:dyDescent="0.2">
      <c r="B123" s="60" t="s">
        <v>68</v>
      </c>
      <c r="C123" s="61" t="s">
        <v>9</v>
      </c>
      <c r="D123" s="22" t="s">
        <v>69</v>
      </c>
      <c r="E123" s="22" t="s">
        <v>58</v>
      </c>
    </row>
    <row r="124" spans="2:11" x14ac:dyDescent="0.2">
      <c r="B124" s="72" t="s">
        <v>70</v>
      </c>
      <c r="C124" s="73"/>
      <c r="D124" s="74"/>
      <c r="E124" s="75"/>
    </row>
    <row r="125" spans="2:11" x14ac:dyDescent="0.2">
      <c r="B125" s="76"/>
      <c r="C125" s="77"/>
      <c r="D125" s="78"/>
      <c r="E125" s="79"/>
    </row>
    <row r="126" spans="2:11" x14ac:dyDescent="0.2">
      <c r="B126" s="80"/>
      <c r="C126" s="81"/>
      <c r="D126" s="82"/>
      <c r="E126" s="83"/>
    </row>
    <row r="127" spans="2:11" ht="16.5" customHeight="1" x14ac:dyDescent="0.2">
      <c r="C127" s="22"/>
      <c r="D127" s="163"/>
      <c r="E127" s="164"/>
    </row>
    <row r="130" spans="2:5" ht="27.75" customHeight="1" x14ac:dyDescent="0.2">
      <c r="B130" s="60" t="s">
        <v>71</v>
      </c>
      <c r="C130" s="61" t="s">
        <v>9</v>
      </c>
      <c r="D130" s="22" t="s">
        <v>69</v>
      </c>
      <c r="E130" s="22" t="s">
        <v>58</v>
      </c>
    </row>
    <row r="131" spans="2:5" x14ac:dyDescent="0.2">
      <c r="B131" s="72" t="s">
        <v>72</v>
      </c>
      <c r="C131" s="73"/>
      <c r="D131" s="74"/>
      <c r="E131" s="75"/>
    </row>
    <row r="132" spans="2:5" x14ac:dyDescent="0.2">
      <c r="B132" s="76"/>
      <c r="C132" s="77"/>
      <c r="D132" s="78"/>
      <c r="E132" s="79"/>
    </row>
    <row r="133" spans="2:5" x14ac:dyDescent="0.2">
      <c r="B133" s="80"/>
      <c r="C133" s="81"/>
      <c r="D133" s="82"/>
      <c r="E133" s="83"/>
    </row>
    <row r="134" spans="2:5" ht="15" customHeight="1" x14ac:dyDescent="0.2">
      <c r="C134" s="22"/>
      <c r="D134" s="163"/>
      <c r="E134" s="164"/>
    </row>
    <row r="135" spans="2:5" ht="15" x14ac:dyDescent="0.25">
      <c r="B135"/>
    </row>
    <row r="137" spans="2:5" ht="24" customHeight="1" x14ac:dyDescent="0.2">
      <c r="B137" s="60" t="s">
        <v>73</v>
      </c>
      <c r="C137" s="61" t="s">
        <v>9</v>
      </c>
      <c r="D137" s="22" t="s">
        <v>69</v>
      </c>
      <c r="E137" s="22" t="s">
        <v>58</v>
      </c>
    </row>
    <row r="138" spans="2:5" x14ac:dyDescent="0.2">
      <c r="B138" s="72" t="s">
        <v>74</v>
      </c>
      <c r="C138" s="73"/>
      <c r="D138" s="74"/>
      <c r="E138" s="75"/>
    </row>
    <row r="139" spans="2:5" x14ac:dyDescent="0.2">
      <c r="B139" s="76"/>
      <c r="C139" s="77"/>
      <c r="D139" s="78"/>
      <c r="E139" s="79"/>
    </row>
    <row r="140" spans="2:5" x14ac:dyDescent="0.2">
      <c r="B140" s="80"/>
      <c r="C140" s="81"/>
      <c r="D140" s="82"/>
      <c r="E140" s="83"/>
    </row>
    <row r="141" spans="2:5" ht="16.5" customHeight="1" x14ac:dyDescent="0.2">
      <c r="C141" s="22"/>
      <c r="D141" s="163"/>
      <c r="E141" s="164"/>
    </row>
    <row r="145" spans="2:5" ht="24" customHeight="1" x14ac:dyDescent="0.2">
      <c r="B145" s="60" t="s">
        <v>75</v>
      </c>
      <c r="C145" s="61" t="s">
        <v>9</v>
      </c>
      <c r="D145" s="84" t="s">
        <v>69</v>
      </c>
      <c r="E145" s="84" t="s">
        <v>36</v>
      </c>
    </row>
    <row r="146" spans="2:5" x14ac:dyDescent="0.2">
      <c r="B146" s="72" t="s">
        <v>76</v>
      </c>
      <c r="C146" s="24"/>
      <c r="D146" s="24">
        <v>0</v>
      </c>
      <c r="E146" s="24">
        <v>0</v>
      </c>
    </row>
    <row r="147" spans="2:5" x14ac:dyDescent="0.2">
      <c r="B147" s="27"/>
      <c r="C147" s="85"/>
      <c r="D147" s="85">
        <v>0</v>
      </c>
      <c r="E147" s="85">
        <v>0</v>
      </c>
    </row>
    <row r="148" spans="2:5" ht="18.75" customHeight="1" x14ac:dyDescent="0.2">
      <c r="C148" s="22"/>
      <c r="D148" s="163"/>
      <c r="E148" s="164"/>
    </row>
    <row r="151" spans="2:5" x14ac:dyDescent="0.2">
      <c r="B151" s="15" t="s">
        <v>77</v>
      </c>
    </row>
    <row r="152" spans="2:5" x14ac:dyDescent="0.2">
      <c r="B152" s="15"/>
    </row>
    <row r="153" spans="2:5" x14ac:dyDescent="0.2">
      <c r="B153" s="15" t="s">
        <v>78</v>
      </c>
    </row>
    <row r="155" spans="2:5" ht="24" customHeight="1" x14ac:dyDescent="0.2">
      <c r="B155" s="86" t="s">
        <v>79</v>
      </c>
      <c r="C155" s="87" t="s">
        <v>9</v>
      </c>
      <c r="D155" s="22" t="s">
        <v>80</v>
      </c>
      <c r="E155" s="22" t="s">
        <v>36</v>
      </c>
    </row>
    <row r="156" spans="2:5" x14ac:dyDescent="0.2">
      <c r="B156" s="88" t="s">
        <v>81</v>
      </c>
      <c r="C156" s="89">
        <v>9000</v>
      </c>
      <c r="D156" s="71"/>
      <c r="E156" s="71"/>
    </row>
    <row r="157" spans="2:5" x14ac:dyDescent="0.2">
      <c r="B157" s="31" t="s">
        <v>82</v>
      </c>
      <c r="C157" s="55">
        <v>5000</v>
      </c>
      <c r="D157" s="30"/>
      <c r="E157" s="30"/>
    </row>
    <row r="158" spans="2:5" s="40" customFormat="1" x14ac:dyDescent="0.2">
      <c r="B158" s="25" t="s">
        <v>83</v>
      </c>
      <c r="C158" s="53">
        <f>C156+C157</f>
        <v>14000</v>
      </c>
      <c r="D158" s="39"/>
      <c r="E158" s="39"/>
    </row>
    <row r="159" spans="2:5" x14ac:dyDescent="0.2">
      <c r="B159" s="31" t="s">
        <v>84</v>
      </c>
      <c r="C159" s="55">
        <v>222000</v>
      </c>
      <c r="D159" s="30"/>
      <c r="E159" s="30"/>
    </row>
    <row r="160" spans="2:5" x14ac:dyDescent="0.2">
      <c r="B160" s="31" t="s">
        <v>85</v>
      </c>
      <c r="C160" s="55">
        <v>70</v>
      </c>
      <c r="D160" s="30"/>
      <c r="E160" s="30"/>
    </row>
    <row r="161" spans="2:5" x14ac:dyDescent="0.2">
      <c r="B161" s="31" t="s">
        <v>86</v>
      </c>
      <c r="C161" s="55">
        <v>55883</v>
      </c>
      <c r="D161" s="30"/>
      <c r="E161" s="30"/>
    </row>
    <row r="162" spans="2:5" s="40" customFormat="1" x14ac:dyDescent="0.2">
      <c r="B162" s="25" t="s">
        <v>87</v>
      </c>
      <c r="C162" s="53">
        <f>C159+C160+C161</f>
        <v>277953</v>
      </c>
      <c r="D162" s="39"/>
      <c r="E162" s="39"/>
    </row>
    <row r="163" spans="2:5" s="40" customFormat="1" x14ac:dyDescent="0.2">
      <c r="B163" s="25" t="s">
        <v>88</v>
      </c>
      <c r="C163" s="53">
        <f>C158+C162</f>
        <v>291953</v>
      </c>
      <c r="D163" s="39"/>
      <c r="E163" s="39"/>
    </row>
    <row r="164" spans="2:5" x14ac:dyDescent="0.2">
      <c r="B164" s="31" t="s">
        <v>89</v>
      </c>
      <c r="C164" s="55">
        <v>1125</v>
      </c>
      <c r="D164" s="30"/>
      <c r="E164" s="30"/>
    </row>
    <row r="165" spans="2:5" s="40" customFormat="1" x14ac:dyDescent="0.2">
      <c r="B165" s="25" t="s">
        <v>90</v>
      </c>
      <c r="C165" s="53">
        <f>SUM(C164)</f>
        <v>1125</v>
      </c>
      <c r="D165" s="39"/>
      <c r="E165" s="39"/>
    </row>
    <row r="166" spans="2:5" x14ac:dyDescent="0.2">
      <c r="B166" s="31" t="s">
        <v>91</v>
      </c>
      <c r="C166" s="55">
        <v>1777</v>
      </c>
      <c r="D166" s="30"/>
      <c r="E166" s="30"/>
    </row>
    <row r="167" spans="2:5" x14ac:dyDescent="0.2">
      <c r="B167" s="31" t="s">
        <v>92</v>
      </c>
      <c r="C167" s="55">
        <v>112948</v>
      </c>
      <c r="D167" s="30"/>
      <c r="E167" s="30"/>
    </row>
    <row r="168" spans="2:5" s="40" customFormat="1" x14ac:dyDescent="0.2">
      <c r="B168" s="25" t="s">
        <v>93</v>
      </c>
      <c r="C168" s="53">
        <f>C166+C167</f>
        <v>114725</v>
      </c>
      <c r="D168" s="39"/>
      <c r="E168" s="39"/>
    </row>
    <row r="169" spans="2:5" s="40" customFormat="1" x14ac:dyDescent="0.2">
      <c r="B169" s="25" t="s">
        <v>94</v>
      </c>
      <c r="C169" s="53">
        <f>C165+C168</f>
        <v>115850</v>
      </c>
      <c r="D169" s="39"/>
      <c r="E169" s="39"/>
    </row>
    <row r="170" spans="2:5" s="40" customFormat="1" x14ac:dyDescent="0.2">
      <c r="B170" s="25" t="s">
        <v>95</v>
      </c>
      <c r="C170" s="53">
        <f>C169+C163</f>
        <v>407803</v>
      </c>
      <c r="D170" s="39"/>
      <c r="E170" s="39"/>
    </row>
    <row r="171" spans="2:5" x14ac:dyDescent="0.2">
      <c r="B171" s="31" t="s">
        <v>96</v>
      </c>
      <c r="C171" s="55">
        <v>10379251.65</v>
      </c>
      <c r="D171" s="30"/>
      <c r="E171" s="30"/>
    </row>
    <row r="172" spans="2:5" x14ac:dyDescent="0.2">
      <c r="B172" s="90" t="s">
        <v>97</v>
      </c>
      <c r="C172" s="55">
        <v>279999.99</v>
      </c>
      <c r="D172" s="30"/>
      <c r="E172" s="30"/>
    </row>
    <row r="173" spans="2:5" x14ac:dyDescent="0.2">
      <c r="B173" s="31" t="s">
        <v>98</v>
      </c>
      <c r="C173" s="55">
        <v>1052673.3600000001</v>
      </c>
      <c r="D173" s="30"/>
      <c r="E173" s="30"/>
    </row>
    <row r="174" spans="2:5" s="40" customFormat="1" x14ac:dyDescent="0.2">
      <c r="B174" s="25" t="s">
        <v>99</v>
      </c>
      <c r="C174" s="53">
        <f>C171+C172+C173</f>
        <v>11711925</v>
      </c>
      <c r="D174" s="39"/>
      <c r="E174" s="39"/>
    </row>
    <row r="175" spans="2:5" s="40" customFormat="1" x14ac:dyDescent="0.2">
      <c r="B175" s="25" t="s">
        <v>100</v>
      </c>
      <c r="C175" s="53">
        <v>11711925</v>
      </c>
      <c r="D175" s="39"/>
      <c r="E175" s="39"/>
    </row>
    <row r="176" spans="2:5" x14ac:dyDescent="0.2">
      <c r="B176" s="31" t="s">
        <v>101</v>
      </c>
      <c r="C176" s="55">
        <v>7188099.2800000003</v>
      </c>
      <c r="D176" s="30"/>
      <c r="E176" s="30"/>
    </row>
    <row r="177" spans="2:11" x14ac:dyDescent="0.2">
      <c r="B177" s="31" t="s">
        <v>102</v>
      </c>
      <c r="C177" s="55">
        <v>840558.32</v>
      </c>
      <c r="D177" s="30"/>
      <c r="E177" s="30"/>
    </row>
    <row r="178" spans="2:11" x14ac:dyDescent="0.2">
      <c r="B178" s="31" t="s">
        <v>103</v>
      </c>
      <c r="C178" s="55">
        <v>3357581.18</v>
      </c>
      <c r="D178" s="30"/>
      <c r="E178" s="30"/>
    </row>
    <row r="179" spans="2:11" x14ac:dyDescent="0.2">
      <c r="B179" s="31" t="s">
        <v>104</v>
      </c>
      <c r="C179" s="55">
        <v>15600</v>
      </c>
      <c r="D179" s="30"/>
      <c r="E179" s="30"/>
    </row>
    <row r="180" spans="2:11" s="40" customFormat="1" x14ac:dyDescent="0.2">
      <c r="B180" s="25" t="s">
        <v>105</v>
      </c>
      <c r="C180" s="53">
        <f>C176+C177+C178+C179</f>
        <v>11401838.780000001</v>
      </c>
      <c r="D180" s="39"/>
      <c r="E180" s="39"/>
    </row>
    <row r="181" spans="2:11" s="40" customFormat="1" x14ac:dyDescent="0.2">
      <c r="B181" s="25" t="s">
        <v>106</v>
      </c>
      <c r="C181" s="53">
        <f>C180</f>
        <v>11401838.780000001</v>
      </c>
      <c r="D181" s="39"/>
      <c r="E181" s="39"/>
    </row>
    <row r="182" spans="2:11" x14ac:dyDescent="0.2">
      <c r="B182" s="25" t="s">
        <v>107</v>
      </c>
      <c r="C182" s="53">
        <f>C175+C181</f>
        <v>23113763.780000001</v>
      </c>
      <c r="D182" s="53"/>
      <c r="E182" s="30"/>
    </row>
    <row r="183" spans="2:11" x14ac:dyDescent="0.2">
      <c r="B183" s="27"/>
      <c r="C183" s="91"/>
      <c r="D183" s="33"/>
      <c r="E183" s="33"/>
    </row>
    <row r="184" spans="2:11" ht="15.75" customHeight="1" x14ac:dyDescent="0.2">
      <c r="C184" s="34">
        <f>C170+C182</f>
        <v>23521566.780000001</v>
      </c>
      <c r="D184" s="163"/>
      <c r="E184" s="164"/>
    </row>
    <row r="186" spans="2:11" x14ac:dyDescent="0.2">
      <c r="K186" s="52"/>
    </row>
    <row r="188" spans="2:11" ht="24.6" customHeight="1" x14ac:dyDescent="0.2">
      <c r="B188" s="86" t="s">
        <v>108</v>
      </c>
      <c r="C188" s="87" t="s">
        <v>9</v>
      </c>
      <c r="D188" s="22" t="s">
        <v>80</v>
      </c>
      <c r="E188" s="22" t="s">
        <v>36</v>
      </c>
    </row>
    <row r="189" spans="2:11" x14ac:dyDescent="0.2">
      <c r="B189" s="25" t="s">
        <v>109</v>
      </c>
      <c r="C189" s="55">
        <v>2537.21</v>
      </c>
      <c r="D189" s="30"/>
      <c r="E189" s="30"/>
    </row>
    <row r="190" spans="2:11" x14ac:dyDescent="0.2">
      <c r="B190" s="27" t="s">
        <v>110</v>
      </c>
      <c r="C190" s="91">
        <f>C189</f>
        <v>2537.21</v>
      </c>
      <c r="D190" s="33"/>
      <c r="E190" s="33"/>
    </row>
    <row r="191" spans="2:11" ht="16.5" customHeight="1" x14ac:dyDescent="0.2">
      <c r="C191" s="94">
        <f>C190</f>
        <v>2537.21</v>
      </c>
      <c r="D191" s="165"/>
      <c r="E191" s="166"/>
    </row>
    <row r="194" spans="2:6" x14ac:dyDescent="0.2">
      <c r="B194" s="15" t="s">
        <v>111</v>
      </c>
    </row>
    <row r="196" spans="2:6" ht="26.25" customHeight="1" x14ac:dyDescent="0.2">
      <c r="B196" s="86" t="s">
        <v>112</v>
      </c>
      <c r="C196" s="87" t="s">
        <v>9</v>
      </c>
      <c r="D196" s="22" t="s">
        <v>113</v>
      </c>
      <c r="E196" s="22" t="s">
        <v>114</v>
      </c>
    </row>
    <row r="197" spans="2:6" x14ac:dyDescent="0.2">
      <c r="B197" s="23" t="s">
        <v>115</v>
      </c>
      <c r="C197" s="95">
        <f>SUM(C198:C252)</f>
        <v>13116312.129999999</v>
      </c>
      <c r="D197" s="95">
        <f>SUM(D198:D252)-0.01</f>
        <v>100.00000000000001</v>
      </c>
      <c r="E197" s="71">
        <v>0</v>
      </c>
    </row>
    <row r="198" spans="2:6" ht="15" x14ac:dyDescent="0.25">
      <c r="B198" s="96" t="s">
        <v>116</v>
      </c>
      <c r="C198" s="55">
        <v>7343165.4900000002</v>
      </c>
      <c r="D198" s="97">
        <v>55.99</v>
      </c>
      <c r="E198" s="30"/>
    </row>
    <row r="199" spans="2:6" ht="15" x14ac:dyDescent="0.25">
      <c r="B199" s="96" t="s">
        <v>117</v>
      </c>
      <c r="C199" s="55">
        <v>257395.18</v>
      </c>
      <c r="D199" s="97">
        <v>1.96</v>
      </c>
      <c r="E199" s="30"/>
    </row>
    <row r="200" spans="2:6" ht="15" x14ac:dyDescent="0.25">
      <c r="B200" s="96" t="s">
        <v>118</v>
      </c>
      <c r="C200" s="55">
        <v>434466.21</v>
      </c>
      <c r="D200" s="97">
        <v>3.31</v>
      </c>
      <c r="E200" s="30"/>
    </row>
    <row r="201" spans="2:6" ht="15" x14ac:dyDescent="0.25">
      <c r="B201" s="96" t="s">
        <v>119</v>
      </c>
      <c r="C201" s="55">
        <v>335510.05</v>
      </c>
      <c r="D201" s="98">
        <v>2.56</v>
      </c>
      <c r="E201" s="30"/>
      <c r="F201" s="99"/>
    </row>
    <row r="202" spans="2:6" ht="15" x14ac:dyDescent="0.25">
      <c r="B202" s="96" t="s">
        <v>120</v>
      </c>
      <c r="C202" s="55">
        <v>245207.77</v>
      </c>
      <c r="D202" s="97">
        <v>1.87</v>
      </c>
      <c r="E202" s="30"/>
    </row>
    <row r="203" spans="2:6" ht="15" x14ac:dyDescent="0.25">
      <c r="B203" s="96" t="s">
        <v>121</v>
      </c>
      <c r="C203" s="55">
        <v>553504.21</v>
      </c>
      <c r="D203" s="98">
        <v>4.22</v>
      </c>
      <c r="E203" s="100"/>
    </row>
    <row r="204" spans="2:6" ht="15" x14ac:dyDescent="0.25">
      <c r="B204" s="96" t="s">
        <v>122</v>
      </c>
      <c r="C204" s="55">
        <v>71218.539999999994</v>
      </c>
      <c r="D204" s="97">
        <v>0.54</v>
      </c>
      <c r="E204" s="30"/>
    </row>
    <row r="205" spans="2:6" ht="15" x14ac:dyDescent="0.25">
      <c r="B205" s="96" t="s">
        <v>123</v>
      </c>
      <c r="C205" s="55">
        <v>1474.76</v>
      </c>
      <c r="D205" s="97">
        <v>0.01</v>
      </c>
      <c r="E205" s="30"/>
    </row>
    <row r="206" spans="2:6" ht="15" x14ac:dyDescent="0.25">
      <c r="B206" s="96" t="s">
        <v>124</v>
      </c>
      <c r="C206" s="55">
        <v>31083.22</v>
      </c>
      <c r="D206" s="97">
        <v>0.24</v>
      </c>
      <c r="E206" s="30"/>
    </row>
    <row r="207" spans="2:6" ht="15" x14ac:dyDescent="0.25">
      <c r="B207" s="96" t="s">
        <v>125</v>
      </c>
      <c r="C207" s="55">
        <v>79875</v>
      </c>
      <c r="D207" s="97">
        <v>0.61</v>
      </c>
      <c r="E207" s="30"/>
    </row>
    <row r="208" spans="2:6" ht="15" x14ac:dyDescent="0.25">
      <c r="B208" s="96" t="s">
        <v>126</v>
      </c>
      <c r="C208" s="55">
        <v>47023.13</v>
      </c>
      <c r="D208" s="97">
        <v>0.36</v>
      </c>
      <c r="E208" s="30"/>
    </row>
    <row r="209" spans="2:5" ht="15" x14ac:dyDescent="0.25">
      <c r="B209" s="96" t="s">
        <v>127</v>
      </c>
      <c r="C209" s="55">
        <v>16765.18</v>
      </c>
      <c r="D209" s="97">
        <v>0.13</v>
      </c>
      <c r="E209" s="30"/>
    </row>
    <row r="210" spans="2:5" ht="15" x14ac:dyDescent="0.25">
      <c r="B210" s="96" t="s">
        <v>128</v>
      </c>
      <c r="C210" s="55">
        <v>299.02</v>
      </c>
      <c r="D210" s="97">
        <v>0</v>
      </c>
      <c r="E210" s="30"/>
    </row>
    <row r="211" spans="2:5" ht="15" x14ac:dyDescent="0.25">
      <c r="B211" s="96" t="s">
        <v>129</v>
      </c>
      <c r="C211" s="55">
        <v>240</v>
      </c>
      <c r="D211" s="97">
        <v>0</v>
      </c>
      <c r="E211" s="30"/>
    </row>
    <row r="212" spans="2:5" ht="15" x14ac:dyDescent="0.25">
      <c r="B212" s="96" t="s">
        <v>130</v>
      </c>
      <c r="C212" s="55">
        <v>1838.29</v>
      </c>
      <c r="D212" s="97">
        <v>0.01</v>
      </c>
      <c r="E212" s="30"/>
    </row>
    <row r="213" spans="2:5" ht="15" x14ac:dyDescent="0.25">
      <c r="B213" s="96" t="s">
        <v>131</v>
      </c>
      <c r="C213" s="55">
        <v>164975.67999999999</v>
      </c>
      <c r="D213" s="97">
        <v>1.26</v>
      </c>
      <c r="E213" s="30"/>
    </row>
    <row r="214" spans="2:5" ht="15" x14ac:dyDescent="0.25">
      <c r="B214" s="96" t="s">
        <v>132</v>
      </c>
      <c r="C214" s="55">
        <v>8742</v>
      </c>
      <c r="D214" s="97">
        <v>7.0000000000000007E-2</v>
      </c>
      <c r="E214" s="30"/>
    </row>
    <row r="215" spans="2:5" ht="15" x14ac:dyDescent="0.25">
      <c r="B215" s="96" t="s">
        <v>133</v>
      </c>
      <c r="C215" s="55">
        <v>24057.4</v>
      </c>
      <c r="D215" s="97">
        <v>0.18</v>
      </c>
      <c r="E215" s="30"/>
    </row>
    <row r="216" spans="2:5" ht="15" x14ac:dyDescent="0.25">
      <c r="B216" s="96" t="s">
        <v>134</v>
      </c>
      <c r="C216" s="55">
        <v>32325</v>
      </c>
      <c r="D216" s="97">
        <v>0.25</v>
      </c>
      <c r="E216" s="30"/>
    </row>
    <row r="217" spans="2:5" ht="15" x14ac:dyDescent="0.25">
      <c r="B217" s="96" t="s">
        <v>135</v>
      </c>
      <c r="C217" s="55">
        <v>24765</v>
      </c>
      <c r="D217" s="97">
        <v>0.19</v>
      </c>
      <c r="E217" s="30"/>
    </row>
    <row r="218" spans="2:5" ht="15" x14ac:dyDescent="0.25">
      <c r="B218" s="96" t="s">
        <v>136</v>
      </c>
      <c r="C218" s="55">
        <v>7112.5</v>
      </c>
      <c r="D218" s="97">
        <v>0.05</v>
      </c>
      <c r="E218" s="30"/>
    </row>
    <row r="219" spans="2:5" ht="15" x14ac:dyDescent="0.25">
      <c r="B219" s="96" t="s">
        <v>137</v>
      </c>
      <c r="C219" s="55">
        <v>38073.519999999997</v>
      </c>
      <c r="D219" s="97">
        <v>0.28999999999999998</v>
      </c>
      <c r="E219" s="30"/>
    </row>
    <row r="220" spans="2:5" ht="15" x14ac:dyDescent="0.25">
      <c r="B220" s="96" t="s">
        <v>138</v>
      </c>
      <c r="C220" s="55">
        <v>44832.33</v>
      </c>
      <c r="D220" s="97">
        <v>0.34</v>
      </c>
      <c r="E220" s="30"/>
    </row>
    <row r="221" spans="2:5" ht="15" x14ac:dyDescent="0.25">
      <c r="B221" s="96" t="s">
        <v>139</v>
      </c>
      <c r="C221" s="55">
        <v>22379.99</v>
      </c>
      <c r="D221" s="97">
        <v>0.17</v>
      </c>
      <c r="E221" s="30"/>
    </row>
    <row r="222" spans="2:5" ht="15" x14ac:dyDescent="0.25">
      <c r="B222" s="96" t="s">
        <v>140</v>
      </c>
      <c r="C222" s="55">
        <v>523</v>
      </c>
      <c r="D222" s="97">
        <v>0</v>
      </c>
      <c r="E222" s="30"/>
    </row>
    <row r="223" spans="2:5" ht="15" x14ac:dyDescent="0.25">
      <c r="B223" s="96" t="s">
        <v>141</v>
      </c>
      <c r="C223" s="55">
        <v>164853</v>
      </c>
      <c r="D223" s="97">
        <v>1.26</v>
      </c>
      <c r="E223" s="30"/>
    </row>
    <row r="224" spans="2:5" ht="15" x14ac:dyDescent="0.25">
      <c r="B224" s="96" t="s">
        <v>142</v>
      </c>
      <c r="C224" s="55">
        <v>2309.86</v>
      </c>
      <c r="D224" s="97">
        <v>0.02</v>
      </c>
      <c r="E224" s="30"/>
    </row>
    <row r="225" spans="2:5" ht="15" x14ac:dyDescent="0.25">
      <c r="B225" s="96" t="s">
        <v>143</v>
      </c>
      <c r="C225" s="55">
        <v>74534.100000000006</v>
      </c>
      <c r="D225" s="97">
        <v>0.56999999999999995</v>
      </c>
      <c r="E225" s="30"/>
    </row>
    <row r="226" spans="2:5" ht="15" x14ac:dyDescent="0.25">
      <c r="B226" s="96" t="s">
        <v>144</v>
      </c>
      <c r="C226" s="55">
        <v>90671</v>
      </c>
      <c r="D226" s="97">
        <v>0.69</v>
      </c>
      <c r="E226" s="30"/>
    </row>
    <row r="227" spans="2:5" ht="15" x14ac:dyDescent="0.25">
      <c r="B227" s="96" t="s">
        <v>145</v>
      </c>
      <c r="C227" s="55">
        <v>22853.47</v>
      </c>
      <c r="D227" s="97">
        <v>0.17</v>
      </c>
      <c r="E227" s="30"/>
    </row>
    <row r="228" spans="2:5" ht="15" x14ac:dyDescent="0.25">
      <c r="B228" s="96" t="s">
        <v>146</v>
      </c>
      <c r="C228" s="55">
        <v>159986.21</v>
      </c>
      <c r="D228" s="97">
        <v>1.22</v>
      </c>
      <c r="E228" s="30"/>
    </row>
    <row r="229" spans="2:5" ht="15" x14ac:dyDescent="0.25">
      <c r="B229" s="96" t="s">
        <v>147</v>
      </c>
      <c r="C229" s="55">
        <v>180.01</v>
      </c>
      <c r="D229" s="97">
        <v>0</v>
      </c>
      <c r="E229" s="30"/>
    </row>
    <row r="230" spans="2:5" ht="15" x14ac:dyDescent="0.25">
      <c r="B230" s="96" t="s">
        <v>148</v>
      </c>
      <c r="C230" s="55">
        <v>1992.88</v>
      </c>
      <c r="D230" s="97">
        <v>0.02</v>
      </c>
      <c r="E230" s="30"/>
    </row>
    <row r="231" spans="2:5" ht="15" x14ac:dyDescent="0.25">
      <c r="B231" s="96" t="s">
        <v>149</v>
      </c>
      <c r="C231" s="55">
        <v>9280</v>
      </c>
      <c r="D231" s="97">
        <v>7.0000000000000007E-2</v>
      </c>
      <c r="E231" s="30"/>
    </row>
    <row r="232" spans="2:5" ht="15" x14ac:dyDescent="0.25">
      <c r="B232" s="96" t="s">
        <v>150</v>
      </c>
      <c r="C232" s="55">
        <v>33732.800000000003</v>
      </c>
      <c r="D232" s="97">
        <v>0.26</v>
      </c>
      <c r="E232" s="30"/>
    </row>
    <row r="233" spans="2:5" ht="15" x14ac:dyDescent="0.25">
      <c r="B233" s="96" t="s">
        <v>151</v>
      </c>
      <c r="C233" s="55">
        <v>552918.66</v>
      </c>
      <c r="D233" s="97">
        <v>4.22</v>
      </c>
      <c r="E233" s="30"/>
    </row>
    <row r="234" spans="2:5" ht="15" x14ac:dyDescent="0.25">
      <c r="B234" s="96" t="s">
        <v>152</v>
      </c>
      <c r="C234" s="55">
        <v>14556.78</v>
      </c>
      <c r="D234" s="97">
        <v>0.11</v>
      </c>
      <c r="E234" s="30"/>
    </row>
    <row r="235" spans="2:5" ht="15" x14ac:dyDescent="0.25">
      <c r="B235" s="96" t="s">
        <v>153</v>
      </c>
      <c r="C235" s="55">
        <v>7870.6</v>
      </c>
      <c r="D235" s="97">
        <v>0.06</v>
      </c>
      <c r="E235" s="30"/>
    </row>
    <row r="236" spans="2:5" ht="15" x14ac:dyDescent="0.25">
      <c r="B236" s="96" t="s">
        <v>154</v>
      </c>
      <c r="C236" s="55">
        <v>13186.68</v>
      </c>
      <c r="D236" s="97">
        <v>0.1</v>
      </c>
      <c r="E236" s="30"/>
    </row>
    <row r="237" spans="2:5" ht="15" x14ac:dyDescent="0.25">
      <c r="B237" s="96" t="s">
        <v>155</v>
      </c>
      <c r="C237" s="55">
        <v>992321.29</v>
      </c>
      <c r="D237" s="97">
        <v>7.57</v>
      </c>
      <c r="E237" s="30"/>
    </row>
    <row r="238" spans="2:5" ht="15" x14ac:dyDescent="0.25">
      <c r="B238" s="96" t="s">
        <v>156</v>
      </c>
      <c r="C238" s="55">
        <v>53824</v>
      </c>
      <c r="D238" s="97">
        <v>0.41</v>
      </c>
      <c r="E238" s="30"/>
    </row>
    <row r="239" spans="2:5" ht="15" x14ac:dyDescent="0.25">
      <c r="B239" s="96" t="s">
        <v>157</v>
      </c>
      <c r="C239" s="55">
        <v>52660.4</v>
      </c>
      <c r="D239" s="97">
        <v>0.4</v>
      </c>
      <c r="E239" s="30"/>
    </row>
    <row r="240" spans="2:5" ht="15" x14ac:dyDescent="0.25">
      <c r="B240" s="96" t="s">
        <v>158</v>
      </c>
      <c r="C240" s="55">
        <v>504899.3</v>
      </c>
      <c r="D240" s="97">
        <v>3.85</v>
      </c>
      <c r="E240" s="30"/>
    </row>
    <row r="241" spans="2:5" ht="15" x14ac:dyDescent="0.25">
      <c r="B241" s="96" t="s">
        <v>159</v>
      </c>
      <c r="C241" s="55">
        <v>105003.2</v>
      </c>
      <c r="D241" s="97">
        <v>0.8</v>
      </c>
      <c r="E241" s="30"/>
    </row>
    <row r="242" spans="2:5" ht="15" x14ac:dyDescent="0.25">
      <c r="B242" s="101" t="s">
        <v>160</v>
      </c>
      <c r="C242" s="102">
        <v>37630.400000000001</v>
      </c>
      <c r="D242" s="98">
        <v>0.28999999999999998</v>
      </c>
      <c r="E242" s="30"/>
    </row>
    <row r="243" spans="2:5" ht="15" x14ac:dyDescent="0.25">
      <c r="B243" s="96" t="s">
        <v>161</v>
      </c>
      <c r="C243" s="55">
        <v>24850.51</v>
      </c>
      <c r="D243" s="97">
        <v>0.19</v>
      </c>
      <c r="E243" s="30"/>
    </row>
    <row r="244" spans="2:5" ht="15" x14ac:dyDescent="0.25">
      <c r="B244" s="96" t="s">
        <v>162</v>
      </c>
      <c r="C244" s="55">
        <v>30764</v>
      </c>
      <c r="D244" s="97">
        <v>0.23</v>
      </c>
      <c r="E244" s="30"/>
    </row>
    <row r="245" spans="2:5" ht="15" x14ac:dyDescent="0.25">
      <c r="B245" s="96" t="s">
        <v>163</v>
      </c>
      <c r="C245" s="55">
        <v>26692.5</v>
      </c>
      <c r="D245" s="97">
        <v>0.2</v>
      </c>
      <c r="E245" s="30"/>
    </row>
    <row r="246" spans="2:5" ht="15" x14ac:dyDescent="0.25">
      <c r="B246" s="96" t="s">
        <v>164</v>
      </c>
      <c r="C246" s="55">
        <v>116504</v>
      </c>
      <c r="D246" s="97">
        <v>0.89</v>
      </c>
      <c r="E246" s="30"/>
    </row>
    <row r="247" spans="2:5" ht="15" x14ac:dyDescent="0.25">
      <c r="B247" s="96" t="s">
        <v>165</v>
      </c>
      <c r="C247" s="55">
        <v>42642</v>
      </c>
      <c r="D247" s="97">
        <v>0.33</v>
      </c>
      <c r="E247" s="30"/>
    </row>
    <row r="248" spans="2:5" ht="15" x14ac:dyDescent="0.25">
      <c r="B248" s="96" t="s">
        <v>166</v>
      </c>
      <c r="C248" s="55">
        <v>30807</v>
      </c>
      <c r="D248" s="97">
        <v>0.23</v>
      </c>
      <c r="E248" s="30"/>
    </row>
    <row r="249" spans="2:5" ht="15" x14ac:dyDescent="0.25">
      <c r="B249" s="96" t="s">
        <v>167</v>
      </c>
      <c r="C249" s="55">
        <v>7822.31</v>
      </c>
      <c r="D249" s="97">
        <v>0.06</v>
      </c>
      <c r="E249" s="30"/>
    </row>
    <row r="250" spans="2:5" ht="15" x14ac:dyDescent="0.25">
      <c r="B250" s="96" t="s">
        <v>168</v>
      </c>
      <c r="C250" s="55">
        <v>34963.58</v>
      </c>
      <c r="D250" s="97">
        <v>0.27</v>
      </c>
      <c r="E250" s="30"/>
    </row>
    <row r="251" spans="2:5" ht="15.75" customHeight="1" x14ac:dyDescent="0.2">
      <c r="B251" s="32" t="s">
        <v>169</v>
      </c>
      <c r="C251" s="103">
        <v>119149.19</v>
      </c>
      <c r="D251" s="32">
        <v>0.91</v>
      </c>
      <c r="E251" s="32"/>
    </row>
    <row r="252" spans="2:5" s="92" customFormat="1" ht="15.75" customHeight="1" x14ac:dyDescent="0.2">
      <c r="B252" s="104" t="s">
        <v>170</v>
      </c>
      <c r="C252" s="105">
        <v>-7.0000000000000007E-2</v>
      </c>
      <c r="D252" s="106">
        <v>0</v>
      </c>
      <c r="E252" s="107"/>
    </row>
    <row r="253" spans="2:5" s="92" customFormat="1" ht="15.75" customHeight="1" x14ac:dyDescent="0.2">
      <c r="C253" s="94">
        <f>C197</f>
        <v>13116312.129999999</v>
      </c>
      <c r="D253" s="108">
        <f>D197</f>
        <v>100.00000000000001</v>
      </c>
      <c r="E253" s="109"/>
    </row>
    <row r="254" spans="2:5" s="92" customFormat="1" ht="15.75" customHeight="1" x14ac:dyDescent="0.2">
      <c r="C254" s="93"/>
      <c r="D254" s="110"/>
      <c r="E254" s="111"/>
    </row>
    <row r="255" spans="2:5" x14ac:dyDescent="0.2">
      <c r="C255" s="99"/>
    </row>
    <row r="256" spans="2:5" x14ac:dyDescent="0.2">
      <c r="B256" s="15" t="s">
        <v>171</v>
      </c>
    </row>
    <row r="258" spans="2:7" ht="28.5" customHeight="1" x14ac:dyDescent="0.2">
      <c r="B258" s="60" t="s">
        <v>172</v>
      </c>
      <c r="C258" s="61" t="s">
        <v>45</v>
      </c>
      <c r="D258" s="84" t="s">
        <v>46</v>
      </c>
      <c r="E258" s="84" t="s">
        <v>173</v>
      </c>
      <c r="F258" s="112" t="s">
        <v>10</v>
      </c>
      <c r="G258" s="61" t="s">
        <v>69</v>
      </c>
    </row>
    <row r="259" spans="2:7" x14ac:dyDescent="0.2">
      <c r="B259" s="96" t="s">
        <v>174</v>
      </c>
      <c r="C259" s="55">
        <v>0</v>
      </c>
      <c r="D259" s="55">
        <v>122575</v>
      </c>
      <c r="E259" s="55">
        <v>122575</v>
      </c>
      <c r="F259" s="26"/>
      <c r="G259" s="45"/>
    </row>
    <row r="260" spans="2:7" x14ac:dyDescent="0.2">
      <c r="B260" s="96" t="s">
        <v>175</v>
      </c>
      <c r="C260" s="55">
        <v>0</v>
      </c>
      <c r="D260" s="55">
        <v>6666666.6600000001</v>
      </c>
      <c r="E260" s="55">
        <v>6666666.6600000001</v>
      </c>
      <c r="F260" s="26"/>
      <c r="G260" s="45"/>
    </row>
    <row r="261" spans="2:7" x14ac:dyDescent="0.2">
      <c r="B261" s="96" t="s">
        <v>176</v>
      </c>
      <c r="C261" s="55">
        <v>0</v>
      </c>
      <c r="D261" s="55">
        <v>2000000</v>
      </c>
      <c r="E261" s="55">
        <v>2000000</v>
      </c>
      <c r="F261" s="26"/>
      <c r="G261" s="45"/>
    </row>
    <row r="262" spans="2:7" x14ac:dyDescent="0.2">
      <c r="B262" s="96" t="s">
        <v>177</v>
      </c>
      <c r="C262" s="55">
        <v>0</v>
      </c>
      <c r="D262" s="55">
        <v>9666666.6600000001</v>
      </c>
      <c r="E262" s="55">
        <v>9666666.6600000001</v>
      </c>
      <c r="F262" s="26"/>
      <c r="G262" s="45"/>
    </row>
    <row r="263" spans="2:7" s="40" customFormat="1" x14ac:dyDescent="0.2">
      <c r="B263" s="27" t="s">
        <v>178</v>
      </c>
      <c r="C263" s="53">
        <v>0</v>
      </c>
      <c r="D263" s="53">
        <f>SUM(D259:D262)</f>
        <v>18455908.32</v>
      </c>
      <c r="E263" s="53">
        <f>SUM(E259:E262)</f>
        <v>18455908.32</v>
      </c>
      <c r="F263" s="113"/>
      <c r="G263" s="114"/>
    </row>
    <row r="264" spans="2:7" ht="19.5" customHeight="1" x14ac:dyDescent="0.2">
      <c r="C264" s="34">
        <f>SUM(C259:C263)</f>
        <v>0</v>
      </c>
      <c r="D264" s="34">
        <f>D263</f>
        <v>18455908.32</v>
      </c>
      <c r="E264" s="34">
        <f>E263</f>
        <v>18455908.32</v>
      </c>
      <c r="F264" s="115"/>
      <c r="G264" s="116"/>
    </row>
    <row r="265" spans="2:7" s="92" customFormat="1" ht="19.5" customHeight="1" x14ac:dyDescent="0.2">
      <c r="C265" s="93"/>
      <c r="D265" s="93"/>
      <c r="E265" s="111"/>
      <c r="F265" s="111"/>
      <c r="G265" s="111"/>
    </row>
    <row r="266" spans="2:7" s="92" customFormat="1" ht="19.5" hidden="1" customHeight="1" x14ac:dyDescent="0.2">
      <c r="C266" s="93"/>
      <c r="D266" s="93"/>
      <c r="E266" s="111"/>
      <c r="F266" s="111"/>
      <c r="G266" s="111"/>
    </row>
    <row r="267" spans="2:7" hidden="1" x14ac:dyDescent="0.2"/>
    <row r="268" spans="2:7" hidden="1" x14ac:dyDescent="0.2"/>
    <row r="269" spans="2:7" x14ac:dyDescent="0.2">
      <c r="B269" s="117"/>
      <c r="C269" s="117"/>
      <c r="D269" s="117"/>
      <c r="E269" s="117"/>
      <c r="F269" s="117"/>
    </row>
    <row r="270" spans="2:7" ht="27" customHeight="1" x14ac:dyDescent="0.2">
      <c r="B270" s="86" t="s">
        <v>179</v>
      </c>
      <c r="C270" s="87" t="s">
        <v>45</v>
      </c>
      <c r="D270" s="22" t="s">
        <v>46</v>
      </c>
      <c r="E270" s="22" t="s">
        <v>173</v>
      </c>
      <c r="F270" s="118" t="s">
        <v>69</v>
      </c>
    </row>
    <row r="271" spans="2:7" x14ac:dyDescent="0.2">
      <c r="B271" s="72" t="s">
        <v>180</v>
      </c>
      <c r="C271" s="70">
        <v>0</v>
      </c>
      <c r="D271" s="53">
        <v>10407791.859999999</v>
      </c>
      <c r="E271" s="53">
        <v>10407791.859999999</v>
      </c>
      <c r="F271" s="24"/>
    </row>
    <row r="272" spans="2:7" x14ac:dyDescent="0.2">
      <c r="B272" s="96" t="s">
        <v>181</v>
      </c>
      <c r="C272" s="55">
        <v>0</v>
      </c>
      <c r="D272" s="55">
        <v>7124.69</v>
      </c>
      <c r="E272" s="55">
        <v>7124.69</v>
      </c>
      <c r="F272" s="26"/>
    </row>
    <row r="273" spans="2:6" x14ac:dyDescent="0.2">
      <c r="B273" s="27" t="s">
        <v>182</v>
      </c>
      <c r="C273" s="119">
        <v>0</v>
      </c>
      <c r="D273" s="119">
        <f>D272</f>
        <v>7124.69</v>
      </c>
      <c r="E273" s="119">
        <v>7124.69</v>
      </c>
      <c r="F273" s="28"/>
    </row>
    <row r="274" spans="2:6" ht="20.25" customHeight="1" x14ac:dyDescent="0.2">
      <c r="C274" s="34">
        <v>0</v>
      </c>
      <c r="D274" s="34">
        <f>D271+D273</f>
        <v>10414916.549999999</v>
      </c>
      <c r="E274" s="120">
        <f>E271+E273</f>
        <v>10414916.549999999</v>
      </c>
      <c r="F274" s="121"/>
    </row>
    <row r="277" spans="2:6" x14ac:dyDescent="0.2">
      <c r="B277" s="15" t="s">
        <v>183</v>
      </c>
    </row>
    <row r="279" spans="2:6" ht="30.75" customHeight="1" x14ac:dyDescent="0.2">
      <c r="B279" s="86" t="s">
        <v>184</v>
      </c>
      <c r="C279" s="87" t="s">
        <v>45</v>
      </c>
      <c r="D279" s="22" t="s">
        <v>46</v>
      </c>
      <c r="E279" s="122" t="s">
        <v>47</v>
      </c>
    </row>
    <row r="280" spans="2:6" x14ac:dyDescent="0.2">
      <c r="B280" s="96" t="s">
        <v>185</v>
      </c>
      <c r="C280" s="55">
        <v>0</v>
      </c>
      <c r="D280" s="55">
        <f>D281</f>
        <v>7000</v>
      </c>
      <c r="E280" s="55">
        <v>7000</v>
      </c>
    </row>
    <row r="281" spans="2:6" x14ac:dyDescent="0.2">
      <c r="B281" s="44" t="s">
        <v>186</v>
      </c>
      <c r="C281" s="55">
        <v>0</v>
      </c>
      <c r="D281" s="53">
        <v>7000</v>
      </c>
      <c r="E281" s="53">
        <v>7000</v>
      </c>
    </row>
    <row r="282" spans="2:6" x14ac:dyDescent="0.2">
      <c r="B282" s="96" t="s">
        <v>187</v>
      </c>
      <c r="C282" s="55">
        <v>0</v>
      </c>
      <c r="D282" s="123">
        <v>8715286.3699999992</v>
      </c>
      <c r="E282" s="55">
        <v>8715286.3699999992</v>
      </c>
    </row>
    <row r="283" spans="2:6" x14ac:dyDescent="0.2">
      <c r="B283" s="96" t="s">
        <v>188</v>
      </c>
      <c r="C283" s="55">
        <v>0</v>
      </c>
      <c r="D283" s="55">
        <v>3770335.65</v>
      </c>
      <c r="E283" s="55">
        <v>3770335.65</v>
      </c>
    </row>
    <row r="284" spans="2:6" x14ac:dyDescent="0.2">
      <c r="B284" s="96" t="s">
        <v>189</v>
      </c>
      <c r="C284" s="55">
        <v>0</v>
      </c>
      <c r="D284" s="55">
        <v>3770814.67</v>
      </c>
      <c r="E284" s="55">
        <v>3770814.67</v>
      </c>
    </row>
    <row r="285" spans="2:6" x14ac:dyDescent="0.2">
      <c r="B285" s="96" t="s">
        <v>190</v>
      </c>
      <c r="C285" s="55">
        <v>0</v>
      </c>
      <c r="D285" s="55">
        <v>6279862</v>
      </c>
      <c r="E285" s="55">
        <v>6279862</v>
      </c>
    </row>
    <row r="286" spans="2:6" x14ac:dyDescent="0.2">
      <c r="B286" s="96" t="s">
        <v>191</v>
      </c>
      <c r="C286" s="55">
        <v>0</v>
      </c>
      <c r="D286" s="55">
        <v>1607943.86</v>
      </c>
      <c r="E286" s="55">
        <v>1607943.86</v>
      </c>
    </row>
    <row r="287" spans="2:6" s="40" customFormat="1" x14ac:dyDescent="0.2">
      <c r="B287" s="46" t="s">
        <v>192</v>
      </c>
      <c r="C287" s="124">
        <v>0</v>
      </c>
      <c r="D287" s="53">
        <f>SUM(D282:D286)</f>
        <v>24144242.549999997</v>
      </c>
      <c r="E287" s="53">
        <f>SUM(E282:E286)</f>
        <v>24144242.549999997</v>
      </c>
    </row>
    <row r="288" spans="2:6" ht="21.75" customHeight="1" x14ac:dyDescent="0.2">
      <c r="C288" s="125">
        <f>C281</f>
        <v>0</v>
      </c>
      <c r="D288" s="121">
        <f>D281+D287</f>
        <v>24151242.549999997</v>
      </c>
      <c r="E288" s="121">
        <f>E281+E287</f>
        <v>24151242.549999997</v>
      </c>
    </row>
    <row r="291" spans="2:7" ht="24" customHeight="1" x14ac:dyDescent="0.2">
      <c r="B291" s="86" t="s">
        <v>193</v>
      </c>
      <c r="C291" s="87" t="s">
        <v>47</v>
      </c>
      <c r="D291" s="22" t="s">
        <v>194</v>
      </c>
      <c r="E291" s="126"/>
    </row>
    <row r="292" spans="2:7" x14ac:dyDescent="0.2">
      <c r="B292" s="31" t="s">
        <v>195</v>
      </c>
      <c r="C292" s="55">
        <v>2060007.11</v>
      </c>
      <c r="D292" s="26"/>
      <c r="E292" s="42"/>
    </row>
    <row r="293" spans="2:7" x14ac:dyDescent="0.2">
      <c r="B293" s="27" t="s">
        <v>196</v>
      </c>
      <c r="C293" s="53">
        <f>C292</f>
        <v>2060007.11</v>
      </c>
      <c r="D293" s="26"/>
      <c r="E293" s="42"/>
    </row>
    <row r="294" spans="2:7" ht="18" customHeight="1" x14ac:dyDescent="0.2">
      <c r="C294" s="34">
        <f>C293</f>
        <v>2060007.11</v>
      </c>
      <c r="D294" s="22"/>
      <c r="E294" s="8"/>
      <c r="F294" s="8"/>
      <c r="G294" s="8"/>
    </row>
    <row r="295" spans="2:7" x14ac:dyDescent="0.2">
      <c r="F295" s="8"/>
      <c r="G295" s="8"/>
    </row>
    <row r="296" spans="2:7" ht="15" x14ac:dyDescent="0.25">
      <c r="B296" t="s">
        <v>197</v>
      </c>
      <c r="F296" s="8"/>
      <c r="G296" s="8"/>
    </row>
    <row r="297" spans="2:7" x14ac:dyDescent="0.2">
      <c r="F297" s="8"/>
      <c r="G297" s="8"/>
    </row>
    <row r="298" spans="2:7" x14ac:dyDescent="0.2">
      <c r="F298" s="8"/>
      <c r="G298" s="8"/>
    </row>
    <row r="299" spans="2:7" x14ac:dyDescent="0.2">
      <c r="B299" s="15" t="s">
        <v>198</v>
      </c>
      <c r="F299" s="8"/>
      <c r="G299" s="8"/>
    </row>
    <row r="300" spans="2:7" ht="12" customHeight="1" x14ac:dyDescent="0.2">
      <c r="B300" s="15" t="s">
        <v>199</v>
      </c>
      <c r="F300" s="8"/>
      <c r="G300" s="8"/>
    </row>
    <row r="301" spans="2:7" ht="14.25" x14ac:dyDescent="0.25">
      <c r="B301" s="157"/>
      <c r="C301" s="157"/>
      <c r="D301" s="157"/>
      <c r="E301" s="157"/>
      <c r="F301" s="8"/>
      <c r="G301" s="8"/>
    </row>
    <row r="302" spans="2:7" x14ac:dyDescent="0.2">
      <c r="B302" s="127"/>
      <c r="C302" s="127"/>
      <c r="D302" s="127"/>
      <c r="E302" s="127"/>
      <c r="F302" s="8"/>
      <c r="G302" s="8"/>
    </row>
    <row r="303" spans="2:7" x14ac:dyDescent="0.2">
      <c r="B303" s="168" t="s">
        <v>200</v>
      </c>
      <c r="C303" s="169"/>
      <c r="D303" s="169"/>
      <c r="E303" s="170"/>
      <c r="F303" s="8"/>
      <c r="G303" s="8"/>
    </row>
    <row r="304" spans="2:7" x14ac:dyDescent="0.2">
      <c r="B304" s="171" t="s">
        <v>201</v>
      </c>
      <c r="C304" s="172"/>
      <c r="D304" s="172"/>
      <c r="E304" s="173"/>
      <c r="F304" s="8"/>
      <c r="G304" s="128"/>
    </row>
    <row r="305" spans="2:8" x14ac:dyDescent="0.2">
      <c r="B305" s="174" t="s">
        <v>202</v>
      </c>
      <c r="C305" s="175"/>
      <c r="D305" s="175"/>
      <c r="E305" s="176"/>
      <c r="F305" s="8"/>
      <c r="G305" s="128"/>
    </row>
    <row r="306" spans="2:8" x14ac:dyDescent="0.2">
      <c r="B306" s="177" t="s">
        <v>203</v>
      </c>
      <c r="C306" s="178"/>
      <c r="E306" s="129">
        <v>41987137</v>
      </c>
      <c r="F306" s="8"/>
      <c r="G306" s="128"/>
    </row>
    <row r="307" spans="2:8" x14ac:dyDescent="0.2">
      <c r="B307" s="167"/>
      <c r="C307" s="167"/>
      <c r="D307" s="8"/>
      <c r="F307" s="8"/>
      <c r="G307" s="128"/>
    </row>
    <row r="308" spans="2:8" x14ac:dyDescent="0.2">
      <c r="B308" s="179" t="s">
        <v>204</v>
      </c>
      <c r="C308" s="180"/>
      <c r="D308" s="130"/>
      <c r="E308" s="131">
        <f>SUM(D309:D313)</f>
        <v>0</v>
      </c>
      <c r="F308" s="128"/>
      <c r="G308" s="8"/>
      <c r="H308" s="1" t="s">
        <v>205</v>
      </c>
    </row>
    <row r="309" spans="2:8" x14ac:dyDescent="0.2">
      <c r="B309" s="181" t="s">
        <v>206</v>
      </c>
      <c r="C309" s="182"/>
      <c r="D309" s="132"/>
      <c r="E309" s="133"/>
      <c r="F309" s="8"/>
      <c r="G309" s="8"/>
    </row>
    <row r="310" spans="2:8" x14ac:dyDescent="0.2">
      <c r="B310" s="181" t="s">
        <v>207</v>
      </c>
      <c r="C310" s="182"/>
      <c r="D310" s="132"/>
      <c r="E310" s="133"/>
      <c r="F310" s="8"/>
      <c r="G310" s="8"/>
    </row>
    <row r="311" spans="2:8" x14ac:dyDescent="0.2">
      <c r="B311" s="181" t="s">
        <v>208</v>
      </c>
      <c r="C311" s="182"/>
      <c r="D311" s="132"/>
      <c r="E311" s="133"/>
      <c r="F311" s="8"/>
      <c r="G311" s="8"/>
    </row>
    <row r="312" spans="2:8" x14ac:dyDescent="0.2">
      <c r="B312" s="181" t="s">
        <v>209</v>
      </c>
      <c r="C312" s="182"/>
      <c r="D312" s="132"/>
      <c r="E312" s="133"/>
      <c r="F312" s="8"/>
      <c r="G312" s="8"/>
    </row>
    <row r="313" spans="2:8" x14ac:dyDescent="0.2">
      <c r="B313" s="181" t="s">
        <v>210</v>
      </c>
      <c r="C313" s="182"/>
      <c r="D313" s="132"/>
      <c r="E313" s="133"/>
      <c r="F313" s="8"/>
      <c r="G313" s="8"/>
    </row>
    <row r="314" spans="2:8" x14ac:dyDescent="0.2">
      <c r="B314" s="167"/>
      <c r="C314" s="167"/>
      <c r="D314" s="8"/>
      <c r="F314" s="8"/>
      <c r="G314" s="8"/>
    </row>
    <row r="315" spans="2:8" x14ac:dyDescent="0.2">
      <c r="B315" s="179" t="s">
        <v>211</v>
      </c>
      <c r="C315" s="180"/>
      <c r="D315" s="130">
        <v>18455908</v>
      </c>
      <c r="E315" s="134">
        <f>SUM(D315:D319)</f>
        <v>18463033</v>
      </c>
      <c r="F315" s="8"/>
      <c r="G315" s="8"/>
    </row>
    <row r="316" spans="2:8" x14ac:dyDescent="0.2">
      <c r="B316" s="181" t="s">
        <v>212</v>
      </c>
      <c r="C316" s="182"/>
      <c r="D316" s="132"/>
      <c r="E316" s="133"/>
      <c r="F316" s="8"/>
      <c r="G316" s="8"/>
    </row>
    <row r="317" spans="2:8" x14ac:dyDescent="0.2">
      <c r="B317" s="181" t="s">
        <v>213</v>
      </c>
      <c r="C317" s="182"/>
      <c r="D317" s="132"/>
      <c r="E317" s="133"/>
      <c r="F317" s="8"/>
      <c r="G317" s="126"/>
    </row>
    <row r="318" spans="2:8" x14ac:dyDescent="0.2">
      <c r="B318" s="181" t="s">
        <v>214</v>
      </c>
      <c r="C318" s="182"/>
      <c r="D318" s="132"/>
      <c r="E318" s="133"/>
      <c r="F318" s="8"/>
      <c r="G318" s="8"/>
    </row>
    <row r="319" spans="2:8" x14ac:dyDescent="0.2">
      <c r="B319" s="183" t="s">
        <v>215</v>
      </c>
      <c r="C319" s="184"/>
      <c r="D319" s="134">
        <v>7125</v>
      </c>
      <c r="E319" s="135"/>
      <c r="F319" s="8"/>
      <c r="G319" s="8"/>
    </row>
    <row r="320" spans="2:8" x14ac:dyDescent="0.2">
      <c r="B320" s="167"/>
      <c r="C320" s="167"/>
      <c r="F320" s="8"/>
      <c r="G320" s="8"/>
    </row>
    <row r="321" spans="2:11" x14ac:dyDescent="0.2">
      <c r="B321" s="177" t="s">
        <v>216</v>
      </c>
      <c r="C321" s="178"/>
      <c r="E321" s="136">
        <f>+E306+E308-E315</f>
        <v>23524104</v>
      </c>
      <c r="F321" s="8"/>
      <c r="G321" s="128"/>
    </row>
    <row r="322" spans="2:11" x14ac:dyDescent="0.2">
      <c r="B322" s="127"/>
      <c r="C322" s="127"/>
      <c r="D322" s="127"/>
      <c r="E322" s="127"/>
      <c r="F322" s="126"/>
      <c r="G322" s="8"/>
      <c r="K322" s="52"/>
    </row>
    <row r="323" spans="2:11" x14ac:dyDescent="0.2">
      <c r="B323" s="127"/>
      <c r="C323" s="127"/>
      <c r="D323" s="127"/>
      <c r="E323" s="127"/>
      <c r="F323" s="8"/>
      <c r="G323" s="8"/>
    </row>
    <row r="324" spans="2:11" x14ac:dyDescent="0.2">
      <c r="B324" s="168" t="s">
        <v>217</v>
      </c>
      <c r="C324" s="169"/>
      <c r="D324" s="169"/>
      <c r="E324" s="170"/>
      <c r="F324" s="8"/>
      <c r="G324" s="8"/>
    </row>
    <row r="325" spans="2:11" x14ac:dyDescent="0.2">
      <c r="B325" s="171" t="s">
        <v>218</v>
      </c>
      <c r="C325" s="172"/>
      <c r="D325" s="172"/>
      <c r="E325" s="173"/>
      <c r="F325" s="8"/>
      <c r="G325" s="8"/>
    </row>
    <row r="326" spans="2:11" x14ac:dyDescent="0.2">
      <c r="B326" s="174" t="s">
        <v>202</v>
      </c>
      <c r="C326" s="175"/>
      <c r="D326" s="175"/>
      <c r="E326" s="176"/>
      <c r="F326" s="8"/>
      <c r="G326" s="8"/>
    </row>
    <row r="327" spans="2:11" x14ac:dyDescent="0.2">
      <c r="B327" s="177" t="s">
        <v>219</v>
      </c>
      <c r="C327" s="178"/>
      <c r="E327" s="137">
        <v>15181171.65</v>
      </c>
      <c r="F327" s="8"/>
      <c r="G327" s="8"/>
    </row>
    <row r="328" spans="2:11" x14ac:dyDescent="0.2">
      <c r="B328" s="167"/>
      <c r="C328" s="167"/>
      <c r="F328" s="8"/>
      <c r="G328" s="8"/>
    </row>
    <row r="329" spans="2:11" x14ac:dyDescent="0.2">
      <c r="B329" s="185" t="s">
        <v>220</v>
      </c>
      <c r="C329" s="186"/>
      <c r="D329" s="130"/>
      <c r="E329" s="138">
        <f>SUM(D329:D346)</f>
        <v>2079416.5</v>
      </c>
      <c r="F329" s="8"/>
      <c r="G329" s="8"/>
    </row>
    <row r="330" spans="2:11" x14ac:dyDescent="0.2">
      <c r="B330" s="181" t="s">
        <v>221</v>
      </c>
      <c r="C330" s="182"/>
      <c r="D330" s="139"/>
      <c r="E330" s="140"/>
      <c r="F330" s="128"/>
      <c r="G330" s="8"/>
      <c r="H330" s="141"/>
    </row>
    <row r="331" spans="2:11" x14ac:dyDescent="0.2">
      <c r="B331" s="181" t="s">
        <v>222</v>
      </c>
      <c r="C331" s="182"/>
      <c r="D331" s="139"/>
      <c r="E331" s="140"/>
      <c r="F331" s="128"/>
      <c r="G331" s="8"/>
    </row>
    <row r="332" spans="2:11" x14ac:dyDescent="0.2">
      <c r="B332" s="181" t="s">
        <v>223</v>
      </c>
      <c r="C332" s="182"/>
      <c r="D332" s="139"/>
      <c r="E332" s="140"/>
      <c r="F332" s="8"/>
      <c r="G332" s="8"/>
      <c r="H332" s="123"/>
    </row>
    <row r="333" spans="2:11" x14ac:dyDescent="0.2">
      <c r="B333" s="181" t="s">
        <v>224</v>
      </c>
      <c r="C333" s="182"/>
      <c r="D333" s="139"/>
      <c r="E333" s="140"/>
      <c r="F333" s="8"/>
      <c r="G333" s="8"/>
    </row>
    <row r="334" spans="2:11" x14ac:dyDescent="0.2">
      <c r="B334" s="181" t="s">
        <v>225</v>
      </c>
      <c r="C334" s="182"/>
      <c r="D334" s="139"/>
      <c r="E334" s="140"/>
      <c r="F334" s="8"/>
      <c r="G334" s="128"/>
    </row>
    <row r="335" spans="2:11" x14ac:dyDescent="0.2">
      <c r="B335" s="181" t="s">
        <v>226</v>
      </c>
      <c r="C335" s="182"/>
      <c r="D335" s="139"/>
      <c r="E335" s="140"/>
      <c r="F335" s="8"/>
      <c r="G335" s="8"/>
    </row>
    <row r="336" spans="2:11" x14ac:dyDescent="0.2">
      <c r="B336" s="181" t="s">
        <v>227</v>
      </c>
      <c r="C336" s="182"/>
      <c r="D336" s="139"/>
      <c r="E336" s="140"/>
      <c r="F336" s="8"/>
      <c r="G336" s="128"/>
    </row>
    <row r="337" spans="2:8" x14ac:dyDescent="0.2">
      <c r="B337" s="181" t="s">
        <v>228</v>
      </c>
      <c r="C337" s="182"/>
      <c r="D337" s="139"/>
      <c r="E337" s="140"/>
      <c r="F337" s="8"/>
      <c r="G337" s="8"/>
    </row>
    <row r="338" spans="2:8" x14ac:dyDescent="0.2">
      <c r="B338" s="181" t="s">
        <v>229</v>
      </c>
      <c r="C338" s="182"/>
      <c r="D338" s="139"/>
      <c r="E338" s="140"/>
      <c r="F338" s="8"/>
      <c r="G338" s="128"/>
    </row>
    <row r="339" spans="2:8" x14ac:dyDescent="0.2">
      <c r="B339" s="181" t="s">
        <v>230</v>
      </c>
      <c r="C339" s="182"/>
      <c r="D339" s="134">
        <v>2060007.36</v>
      </c>
      <c r="E339" s="140"/>
      <c r="F339" s="8"/>
      <c r="G339" s="128"/>
    </row>
    <row r="340" spans="2:8" x14ac:dyDescent="0.2">
      <c r="B340" s="181" t="s">
        <v>231</v>
      </c>
      <c r="C340" s="182"/>
      <c r="D340" s="139"/>
      <c r="E340" s="140"/>
      <c r="F340" s="8"/>
      <c r="G340" s="128"/>
      <c r="H340" s="123"/>
    </row>
    <row r="341" spans="2:8" x14ac:dyDescent="0.2">
      <c r="B341" s="181" t="s">
        <v>232</v>
      </c>
      <c r="C341" s="182"/>
      <c r="D341" s="139"/>
      <c r="E341" s="140"/>
      <c r="F341" s="8"/>
      <c r="G341" s="128"/>
      <c r="H341" s="123"/>
    </row>
    <row r="342" spans="2:8" x14ac:dyDescent="0.2">
      <c r="B342" s="181" t="s">
        <v>233</v>
      </c>
      <c r="C342" s="182"/>
      <c r="D342" s="139"/>
      <c r="E342" s="140"/>
      <c r="F342" s="8"/>
      <c r="G342" s="142"/>
    </row>
    <row r="343" spans="2:8" x14ac:dyDescent="0.2">
      <c r="B343" s="181" t="s">
        <v>234</v>
      </c>
      <c r="C343" s="182"/>
      <c r="D343" s="139"/>
      <c r="E343" s="140"/>
      <c r="F343" s="8"/>
      <c r="G343" s="8"/>
    </row>
    <row r="344" spans="2:8" x14ac:dyDescent="0.2">
      <c r="B344" s="181" t="s">
        <v>235</v>
      </c>
      <c r="C344" s="182"/>
      <c r="D344" s="139"/>
      <c r="E344" s="140"/>
      <c r="F344" s="8"/>
      <c r="G344" s="8"/>
    </row>
    <row r="345" spans="2:8" ht="12.75" customHeight="1" x14ac:dyDescent="0.2">
      <c r="B345" s="181" t="s">
        <v>236</v>
      </c>
      <c r="C345" s="182"/>
      <c r="D345" s="139"/>
      <c r="E345" s="140"/>
      <c r="F345" s="8"/>
      <c r="G345" s="8"/>
    </row>
    <row r="346" spans="2:8" x14ac:dyDescent="0.2">
      <c r="B346" s="187" t="s">
        <v>237</v>
      </c>
      <c r="C346" s="188"/>
      <c r="D346" s="134">
        <v>19409.14</v>
      </c>
      <c r="E346" s="140"/>
      <c r="F346" s="8"/>
      <c r="G346" s="8"/>
    </row>
    <row r="347" spans="2:8" x14ac:dyDescent="0.2">
      <c r="B347" s="167"/>
      <c r="C347" s="167"/>
      <c r="D347" s="143"/>
      <c r="F347" s="8"/>
      <c r="G347" s="8"/>
    </row>
    <row r="348" spans="2:8" x14ac:dyDescent="0.2">
      <c r="B348" s="185" t="s">
        <v>238</v>
      </c>
      <c r="C348" s="186"/>
      <c r="D348" s="144"/>
      <c r="E348" s="138">
        <f>SUM(D348:D355)</f>
        <v>14556.85</v>
      </c>
      <c r="F348" s="8"/>
      <c r="G348" s="8"/>
    </row>
    <row r="349" spans="2:8" x14ac:dyDescent="0.2">
      <c r="B349" s="181" t="s">
        <v>239</v>
      </c>
      <c r="C349" s="182"/>
      <c r="D349" s="139"/>
      <c r="E349" s="140"/>
      <c r="F349" s="8"/>
      <c r="G349" s="8"/>
    </row>
    <row r="350" spans="2:8" x14ac:dyDescent="0.2">
      <c r="B350" s="181" t="s">
        <v>240</v>
      </c>
      <c r="C350" s="182"/>
      <c r="D350" s="139"/>
      <c r="E350" s="140"/>
      <c r="F350" s="8"/>
      <c r="G350" s="8"/>
    </row>
    <row r="351" spans="2:8" x14ac:dyDescent="0.2">
      <c r="B351" s="181" t="s">
        <v>241</v>
      </c>
      <c r="C351" s="182"/>
      <c r="D351" s="139"/>
      <c r="E351" s="140"/>
      <c r="F351" s="8"/>
      <c r="G351" s="8"/>
    </row>
    <row r="352" spans="2:8" x14ac:dyDescent="0.2">
      <c r="B352" s="181" t="s">
        <v>242</v>
      </c>
      <c r="C352" s="182"/>
      <c r="D352" s="139"/>
      <c r="E352" s="140"/>
      <c r="F352" s="8"/>
      <c r="G352" s="8"/>
    </row>
    <row r="353" spans="2:7" x14ac:dyDescent="0.2">
      <c r="B353" s="181" t="s">
        <v>243</v>
      </c>
      <c r="C353" s="182"/>
      <c r="D353" s="139"/>
      <c r="E353" s="140"/>
      <c r="F353" s="8"/>
      <c r="G353" s="8"/>
    </row>
    <row r="354" spans="2:7" x14ac:dyDescent="0.2">
      <c r="B354" s="181" t="s">
        <v>244</v>
      </c>
      <c r="C354" s="182"/>
      <c r="D354" s="134">
        <v>7.0000000000000007E-2</v>
      </c>
      <c r="E354" s="140"/>
      <c r="F354" s="8"/>
      <c r="G354" s="8"/>
    </row>
    <row r="355" spans="2:7" x14ac:dyDescent="0.2">
      <c r="B355" s="187" t="s">
        <v>245</v>
      </c>
      <c r="C355" s="188"/>
      <c r="D355" s="134">
        <v>14556.78</v>
      </c>
      <c r="E355" s="140"/>
      <c r="F355" s="8"/>
      <c r="G355" s="8"/>
    </row>
    <row r="356" spans="2:7" x14ac:dyDescent="0.2">
      <c r="B356" s="190"/>
      <c r="C356" s="190"/>
      <c r="D356" s="143"/>
      <c r="F356" s="8"/>
      <c r="G356" s="8"/>
    </row>
    <row r="357" spans="2:7" x14ac:dyDescent="0.2">
      <c r="B357" s="145" t="s">
        <v>246</v>
      </c>
      <c r="E357" s="136">
        <f>+E327-E329+E348</f>
        <v>13116312</v>
      </c>
      <c r="F357" s="128"/>
      <c r="G357" s="128"/>
    </row>
    <row r="358" spans="2:7" x14ac:dyDescent="0.2">
      <c r="F358" s="146"/>
      <c r="G358" s="8"/>
    </row>
    <row r="359" spans="2:7" x14ac:dyDescent="0.2">
      <c r="F359" s="8"/>
      <c r="G359" s="8"/>
    </row>
    <row r="360" spans="2:7" x14ac:dyDescent="0.2">
      <c r="B360" s="191" t="s">
        <v>247</v>
      </c>
      <c r="C360" s="191"/>
      <c r="D360" s="191"/>
      <c r="E360" s="191"/>
      <c r="F360" s="191"/>
      <c r="G360" s="8"/>
    </row>
    <row r="361" spans="2:7" x14ac:dyDescent="0.2">
      <c r="B361" s="147"/>
      <c r="C361" s="147"/>
      <c r="D361" s="147"/>
      <c r="E361" s="147"/>
      <c r="F361" s="147"/>
      <c r="G361" s="8"/>
    </row>
    <row r="362" spans="2:7" x14ac:dyDescent="0.2">
      <c r="B362" s="147"/>
      <c r="C362" s="147"/>
      <c r="D362" s="147"/>
      <c r="E362" s="147"/>
      <c r="F362" s="147"/>
      <c r="G362" s="8"/>
    </row>
    <row r="363" spans="2:7" ht="21" customHeight="1" x14ac:dyDescent="0.2">
      <c r="B363" s="60" t="s">
        <v>248</v>
      </c>
      <c r="C363" s="61" t="s">
        <v>45</v>
      </c>
      <c r="D363" s="84" t="s">
        <v>46</v>
      </c>
      <c r="E363" s="84" t="s">
        <v>47</v>
      </c>
      <c r="F363" s="8"/>
      <c r="G363" s="8"/>
    </row>
    <row r="364" spans="2:7" x14ac:dyDescent="0.2">
      <c r="B364" s="23" t="s">
        <v>249</v>
      </c>
      <c r="C364" s="148">
        <v>0</v>
      </c>
      <c r="D364" s="149"/>
      <c r="E364" s="149"/>
      <c r="F364" s="8"/>
      <c r="G364" s="8"/>
    </row>
    <row r="365" spans="2:7" x14ac:dyDescent="0.2">
      <c r="B365" s="25"/>
      <c r="C365" s="150">
        <v>0</v>
      </c>
      <c r="D365" s="45"/>
      <c r="E365" s="45"/>
      <c r="F365" s="8"/>
      <c r="G365" s="8"/>
    </row>
    <row r="366" spans="2:7" x14ac:dyDescent="0.2">
      <c r="B366" s="27"/>
      <c r="C366" s="151">
        <v>0</v>
      </c>
      <c r="D366" s="152">
        <v>0</v>
      </c>
      <c r="E366" s="152">
        <v>0</v>
      </c>
      <c r="F366" s="8"/>
      <c r="G366" s="8"/>
    </row>
    <row r="367" spans="2:7" ht="21" customHeight="1" x14ac:dyDescent="0.2">
      <c r="C367" s="22"/>
      <c r="D367" s="22"/>
      <c r="E367" s="22"/>
      <c r="F367" s="8"/>
      <c r="G367" s="8"/>
    </row>
    <row r="368" spans="2:7" x14ac:dyDescent="0.2">
      <c r="F368" s="8"/>
      <c r="G368" s="8"/>
    </row>
    <row r="369" spans="2:7" x14ac:dyDescent="0.2">
      <c r="B369" s="52" t="s">
        <v>250</v>
      </c>
      <c r="F369" s="8"/>
      <c r="G369" s="8"/>
    </row>
    <row r="370" spans="2:7" ht="12" customHeight="1" x14ac:dyDescent="0.2">
      <c r="F370" s="8"/>
      <c r="G370" s="8"/>
    </row>
    <row r="371" spans="2:7" ht="12" customHeight="1" x14ac:dyDescent="0.2">
      <c r="F371" s="8"/>
      <c r="G371" s="8"/>
    </row>
    <row r="372" spans="2:7" ht="12" customHeight="1" x14ac:dyDescent="0.2">
      <c r="F372" s="8"/>
      <c r="G372" s="8"/>
    </row>
    <row r="373" spans="2:7" ht="12" customHeight="1" x14ac:dyDescent="0.2">
      <c r="F373" s="8"/>
      <c r="G373" s="8"/>
    </row>
    <row r="374" spans="2:7" ht="12" customHeight="1" x14ac:dyDescent="0.2">
      <c r="F374" s="8"/>
      <c r="G374" s="8"/>
    </row>
    <row r="375" spans="2:7" ht="12" customHeight="1" x14ac:dyDescent="0.2">
      <c r="F375" s="8"/>
      <c r="G375" s="8"/>
    </row>
    <row r="376" spans="2:7" x14ac:dyDescent="0.2">
      <c r="C376" s="127"/>
      <c r="D376" s="127"/>
      <c r="E376" s="127"/>
    </row>
    <row r="377" spans="2:7" x14ac:dyDescent="0.2">
      <c r="B377" s="153" t="s">
        <v>251</v>
      </c>
      <c r="C377" s="127"/>
      <c r="D377" s="127"/>
      <c r="E377" s="127"/>
    </row>
    <row r="378" spans="2:7" x14ac:dyDescent="0.2">
      <c r="B378" s="154" t="s">
        <v>252</v>
      </c>
      <c r="C378" s="127"/>
      <c r="D378" s="192" t="s">
        <v>253</v>
      </c>
      <c r="E378" s="192"/>
      <c r="F378" s="8"/>
      <c r="G378" s="155"/>
    </row>
    <row r="379" spans="2:7" x14ac:dyDescent="0.2">
      <c r="B379" s="154" t="s">
        <v>254</v>
      </c>
      <c r="C379" s="127"/>
      <c r="D379" s="189" t="s">
        <v>255</v>
      </c>
      <c r="E379" s="189"/>
      <c r="F379" s="156"/>
      <c r="G379" s="156"/>
    </row>
    <row r="380" spans="2:7" x14ac:dyDescent="0.2">
      <c r="B380" s="154"/>
      <c r="C380" s="127"/>
      <c r="D380" s="154"/>
      <c r="E380" s="154"/>
      <c r="F380" s="156"/>
      <c r="G380" s="156"/>
    </row>
    <row r="381" spans="2:7" x14ac:dyDescent="0.2">
      <c r="B381" s="154"/>
      <c r="C381" s="127"/>
      <c r="D381" s="154"/>
      <c r="E381" s="154"/>
      <c r="F381" s="156"/>
      <c r="G381" s="156"/>
    </row>
    <row r="382" spans="2:7" x14ac:dyDescent="0.2">
      <c r="B382" s="154"/>
      <c r="C382" s="127"/>
      <c r="D382" s="154"/>
      <c r="E382" s="154"/>
      <c r="F382" s="156"/>
      <c r="G382" s="156"/>
    </row>
    <row r="383" spans="2:7" x14ac:dyDescent="0.2">
      <c r="B383" s="154"/>
      <c r="C383" s="127"/>
      <c r="D383" s="154"/>
      <c r="E383" s="154"/>
      <c r="F383" s="156"/>
      <c r="G383" s="156"/>
    </row>
    <row r="384" spans="2:7" x14ac:dyDescent="0.2">
      <c r="B384" s="154"/>
      <c r="C384" s="127"/>
      <c r="D384" s="154"/>
      <c r="E384" s="154"/>
      <c r="F384" s="156"/>
      <c r="G384" s="156"/>
    </row>
    <row r="385" spans="2:11" x14ac:dyDescent="0.2">
      <c r="B385" s="154"/>
      <c r="C385" s="127"/>
      <c r="D385" s="154"/>
      <c r="E385" s="154"/>
      <c r="F385" s="156"/>
      <c r="G385" s="156"/>
    </row>
    <row r="386" spans="2:11" x14ac:dyDescent="0.2">
      <c r="B386" s="154"/>
      <c r="C386" s="127"/>
      <c r="D386" s="154"/>
      <c r="E386" s="154"/>
      <c r="F386" s="156"/>
      <c r="G386" s="156"/>
    </row>
    <row r="387" spans="2:11" x14ac:dyDescent="0.2">
      <c r="B387" s="154"/>
      <c r="C387" s="127"/>
      <c r="D387" s="154"/>
      <c r="E387" s="154"/>
      <c r="F387" s="156"/>
      <c r="G387" s="156"/>
    </row>
    <row r="388" spans="2:11" x14ac:dyDescent="0.2">
      <c r="B388" s="154"/>
      <c r="C388" s="127"/>
      <c r="D388" s="154"/>
      <c r="E388" s="154"/>
      <c r="F388" s="156"/>
      <c r="G388" s="156"/>
      <c r="K388" s="52"/>
    </row>
    <row r="389" spans="2:11" x14ac:dyDescent="0.2">
      <c r="B389" s="154"/>
      <c r="C389" s="127"/>
      <c r="D389" s="154"/>
      <c r="E389" s="154"/>
      <c r="F389" s="156"/>
      <c r="G389" s="156"/>
    </row>
    <row r="390" spans="2:11" x14ac:dyDescent="0.2">
      <c r="B390" s="154"/>
      <c r="C390" s="127"/>
      <c r="D390" s="154"/>
      <c r="E390" s="154"/>
      <c r="F390" s="156"/>
      <c r="G390" s="156"/>
    </row>
    <row r="391" spans="2:11" x14ac:dyDescent="0.2">
      <c r="B391" s="154"/>
      <c r="C391" s="127"/>
      <c r="D391" s="154"/>
      <c r="E391" s="154"/>
      <c r="F391" s="156"/>
      <c r="G391" s="156"/>
    </row>
    <row r="392" spans="2:11" x14ac:dyDescent="0.2">
      <c r="B392" s="154"/>
      <c r="C392" s="127"/>
      <c r="D392" s="154"/>
      <c r="E392" s="154"/>
      <c r="F392" s="156"/>
      <c r="G392" s="156"/>
    </row>
    <row r="393" spans="2:11" x14ac:dyDescent="0.2">
      <c r="B393" s="154"/>
      <c r="C393" s="127"/>
      <c r="D393" s="154"/>
      <c r="E393" s="154"/>
      <c r="F393" s="156"/>
      <c r="G393" s="156"/>
    </row>
    <row r="394" spans="2:11" x14ac:dyDescent="0.2">
      <c r="B394" s="154"/>
      <c r="C394" s="127"/>
      <c r="D394" s="154"/>
      <c r="E394" s="154"/>
      <c r="F394" s="156"/>
      <c r="G394" s="156"/>
    </row>
    <row r="395" spans="2:11" x14ac:dyDescent="0.2">
      <c r="B395" s="154"/>
      <c r="C395" s="127"/>
      <c r="D395" s="154"/>
      <c r="E395" s="154"/>
      <c r="F395" s="156"/>
      <c r="G395" s="156"/>
    </row>
    <row r="398" spans="2:11" ht="12.75" customHeight="1" x14ac:dyDescent="0.2"/>
    <row r="401" ht="12.75" customHeight="1" x14ac:dyDescent="0.2"/>
    <row r="424" spans="11:11" x14ac:dyDescent="0.2">
      <c r="K424" s="1">
        <v>15</v>
      </c>
    </row>
  </sheetData>
  <mergeCells count="67">
    <mergeCell ref="D379:E379"/>
    <mergeCell ref="B353:C353"/>
    <mergeCell ref="B354:C354"/>
    <mergeCell ref="B355:C355"/>
    <mergeCell ref="B356:C356"/>
    <mergeCell ref="B360:F360"/>
    <mergeCell ref="D378:E378"/>
    <mergeCell ref="B352:C352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40:C340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28:C328"/>
    <mergeCell ref="B315:C315"/>
    <mergeCell ref="B316:C316"/>
    <mergeCell ref="B317:C317"/>
    <mergeCell ref="B318:C318"/>
    <mergeCell ref="B319:C319"/>
    <mergeCell ref="B320:C320"/>
    <mergeCell ref="B321:C321"/>
    <mergeCell ref="B324:E324"/>
    <mergeCell ref="B325:E325"/>
    <mergeCell ref="B326:E326"/>
    <mergeCell ref="B327:C327"/>
    <mergeCell ref="B314:C314"/>
    <mergeCell ref="B303:E303"/>
    <mergeCell ref="B304:E304"/>
    <mergeCell ref="B305:E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01:E301"/>
    <mergeCell ref="A2:K2"/>
    <mergeCell ref="A3:K3"/>
    <mergeCell ref="A4:K4"/>
    <mergeCell ref="A9:K9"/>
    <mergeCell ref="D72:E72"/>
    <mergeCell ref="D127:E127"/>
    <mergeCell ref="D134:E134"/>
    <mergeCell ref="D141:E141"/>
    <mergeCell ref="D148:E148"/>
    <mergeCell ref="D184:E184"/>
    <mergeCell ref="D191:E191"/>
  </mergeCells>
  <dataValidations count="4">
    <dataValidation allowBlank="1" showInputMessage="1" showErrorMessage="1" prompt="Especificar origen de dicho recurso: Federal, Estatal, Municipal, Particulares." sqref="D123 D130 D137"/>
    <dataValidation allowBlank="1" showInputMessage="1" showErrorMessage="1" prompt="Características cualitativas significativas que les impacten financieramente." sqref="D101:E101 E123 E130 E137"/>
    <dataValidation allowBlank="1" showInputMessage="1" showErrorMessage="1" prompt="Corresponde al número de la cuenta de acuerdo al Plan de Cuentas emitido por el CONAC (DOF 22/11/2010)." sqref="B101"/>
    <dataValidation allowBlank="1" showInputMessage="1" showErrorMessage="1" prompt="Saldo final del periodo que corresponde la cuenta pública presentada (mensual:  enero, febrero, marzo, etc.; trimestral: 1er, 2do, 3ro. o 4to.)." sqref="C101 C123 C130 C137"/>
  </dataValidations>
  <pageMargins left="0.47244094488188981" right="0.70866141732283472" top="0.39370078740157483" bottom="0.55000000000000004" header="0.31496062992125984" footer="0.31496062992125984"/>
  <pageSetup scale="5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2017-07-11T20:53:02Z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