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OTAS" sheetId="2" r:id="rId1"/>
  </sheets>
  <definedNames>
    <definedName name="_xlnm.Print_Area" localSheetId="0">NOTAS!$A$75:$K$145</definedName>
  </definedNames>
  <calcPr calcId="152511"/>
</workbook>
</file>

<file path=xl/calcChain.xml><?xml version="1.0" encoding="utf-8"?>
<calcChain xmlns="http://schemas.openxmlformats.org/spreadsheetml/2006/main">
  <c r="E410" i="2" l="1"/>
  <c r="E391" i="2"/>
  <c r="E419" i="2" s="1"/>
  <c r="E383" i="2"/>
  <c r="E377" i="2"/>
  <c r="E370" i="2"/>
  <c r="C350" i="2"/>
  <c r="C356" i="2" s="1"/>
  <c r="C348" i="2"/>
  <c r="E342" i="2"/>
  <c r="D342" i="2"/>
  <c r="C342" i="2"/>
  <c r="E328" i="2"/>
  <c r="D328" i="2"/>
  <c r="C328" i="2"/>
  <c r="E319" i="2"/>
  <c r="C319" i="2"/>
  <c r="D318" i="2"/>
  <c r="D319" i="2" s="1"/>
  <c r="C318" i="2"/>
  <c r="C302" i="2"/>
  <c r="E292" i="2"/>
  <c r="E302" i="2" s="1"/>
  <c r="D292" i="2"/>
  <c r="D302" i="2" s="1"/>
  <c r="C292" i="2"/>
  <c r="D282" i="2"/>
  <c r="C282" i="2"/>
  <c r="D235" i="2"/>
  <c r="C235" i="2"/>
  <c r="C211" i="2"/>
  <c r="C202" i="2" s="1"/>
  <c r="C207" i="2"/>
  <c r="C206" i="2"/>
  <c r="C201" i="2"/>
  <c r="C200" i="2"/>
  <c r="C197" i="2"/>
  <c r="C193" i="2"/>
  <c r="C194" i="2" s="1"/>
  <c r="C186" i="2" s="1"/>
  <c r="C214" i="2" s="1"/>
  <c r="C189" i="2"/>
  <c r="D140" i="2"/>
  <c r="C140" i="2"/>
  <c r="D127" i="2"/>
  <c r="C127" i="2"/>
  <c r="E94" i="2"/>
  <c r="D94" i="2"/>
  <c r="E85" i="2"/>
  <c r="D85" i="2"/>
  <c r="C85" i="2"/>
  <c r="E83" i="2"/>
  <c r="D83" i="2"/>
  <c r="C83" i="2"/>
  <c r="C94" i="2" s="1"/>
  <c r="F47" i="2"/>
  <c r="D47" i="2"/>
  <c r="C44" i="2"/>
  <c r="C42" i="2"/>
  <c r="C38" i="2"/>
  <c r="C47" i="2" s="1"/>
  <c r="C34" i="2"/>
</calcChain>
</file>

<file path=xl/sharedStrings.xml><?xml version="1.0" encoding="utf-8"?>
<sst xmlns="http://schemas.openxmlformats.org/spreadsheetml/2006/main" count="336" uniqueCount="284">
  <si>
    <t xml:space="preserve">NOTAS A LOS ESTADOS FINANCIEROS </t>
  </si>
  <si>
    <t>Al 30 de Junio del 2016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</si>
  <si>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</si>
  <si>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</si>
  <si>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</si>
  <si>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</si>
  <si>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</si>
  <si>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</si>
  <si>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</si>
  <si>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</si>
  <si>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</si>
  <si>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</si>
  <si>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</si>
  <si>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</si>
  <si>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</si>
  <si>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</si>
  <si>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</si>
  <si>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2015</t>
  </si>
  <si>
    <t>2014</t>
  </si>
  <si>
    <t>1122 CUENTAS POR COBRAR CP</t>
  </si>
  <si>
    <t>1122602001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</si>
  <si>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</si>
  <si>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</si>
  <si>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</si>
  <si>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</si>
  <si>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</si>
  <si>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</si>
  <si>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</si>
  <si>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</si>
  <si>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 OTROS DEUDORES DIVERSOS</t>
  </si>
  <si>
    <t>1131  ANTICIPO A PROVEEDORES POR ADQUISICION DE BIENES Y PRESTACION</t>
  </si>
  <si>
    <t>1131001001 ANTICIPO A PROVEEDORES</t>
  </si>
  <si>
    <t>1134 ANTICIPO A CONTRATISTAS POR OBRAS PUBLICAS A CP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</si>
  <si>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</si>
  <si>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</si>
  <si>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</si>
  <si>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</si>
  <si>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</si>
  <si>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</si>
  <si>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</si>
  <si>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</si>
  <si>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</si>
  <si>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</si>
  <si>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</si>
  <si>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</si>
  <si>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</si>
  <si>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</si>
  <si>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</si>
  <si>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</si>
  <si>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</si>
  <si>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</si>
  <si>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</si>
  <si>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</si>
  <si>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</si>
  <si>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</si>
  <si>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 EDIFICIO NO HABITACIONAL</t>
  </si>
  <si>
    <t>1240 BIENES MUEBLES</t>
  </si>
  <si>
    <t>1241151100  MUEBLES OF.</t>
  </si>
  <si>
    <t>1241251200 MUEBLES, EXCEPTO DE OFICINA Y ESTANTERÍA 2011</t>
  </si>
  <si>
    <t>1241951900  OTROS MOB.</t>
  </si>
  <si>
    <t>1243153100  EQUIPO MÉDICO Y DE L</t>
  </si>
  <si>
    <t>1244154100  AUTOMÓVILES Y CAMIONES 2011</t>
  </si>
  <si>
    <t>1246256200  MAQUINARIA Y EQUIPO</t>
  </si>
  <si>
    <t>1246656600  EQUIPOS DE GENERACIÓ</t>
  </si>
  <si>
    <t>1246756700 HERRAMIENTAS Y MÁQUINAS-HERRAMIENTA 2011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</si>
  <si>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</si>
  <si>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</si>
  <si>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</si>
  <si>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</si>
  <si>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</si>
  <si>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</si>
  <si>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</si>
  <si>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</si>
  <si>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</si>
  <si>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</si>
  <si>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</si>
  <si>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 SUELDOS DEVENGADOS</t>
  </si>
  <si>
    <t>2112101001  PROVEEDORES DE BIENES Y SERVICIOS</t>
  </si>
  <si>
    <t>2113201001 CONTRATISTAS PROY. DE INV. CONTRATOS OBRA</t>
  </si>
  <si>
    <t>2117101003  ISR SALARIOS POR PAGAR</t>
  </si>
  <si>
    <t>2117202004  APORTACIÓN TRABAJADOR IMSS</t>
  </si>
  <si>
    <t>2117910001  VIVIENDA</t>
  </si>
  <si>
    <t>2117918001  DIVO 5% AL MILLAR</t>
  </si>
  <si>
    <t>2117918004  ICIC 2 AL MILLAR</t>
  </si>
  <si>
    <t>2119904008  CXP REMANENTE EN SOL</t>
  </si>
  <si>
    <t>2119905001  ACREEDORES DIVERSOS</t>
  </si>
  <si>
    <t>2119905004 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</si>
  <si>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</si>
  <si>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</si>
  <si>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</si>
  <si>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</si>
  <si>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</si>
  <si>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</si>
  <si>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</si>
  <si>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</si>
  <si>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</si>
  <si>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</si>
  <si>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</si>
  <si>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</si>
  <si>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</si>
  <si>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</si>
  <si>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4151510253  RENTA DE CAFETERIA</t>
  </si>
  <si>
    <t>4151510255  RENTA DE PAPELERIA</t>
  </si>
  <si>
    <t>4151 Produc. Derivados del Uso y Aprov.</t>
  </si>
  <si>
    <t>4159510701 POR CONCEPTO DE FICHAS</t>
  </si>
  <si>
    <t>4159510710  REEXPEDICION DE CREDENCIALES</t>
  </si>
  <si>
    <t>4159510715  GESTORIA DE TITULACIÓN</t>
  </si>
  <si>
    <t>4159 Otros Productos que Generan Ing.</t>
  </si>
  <si>
    <t>4150 Productos de Tipo Corriente</t>
  </si>
  <si>
    <t>4162610061 SANCIONES A CONTRATISTAS</t>
  </si>
  <si>
    <t>4162610062  MULTAS E INFRACCIONES</t>
  </si>
  <si>
    <t>4162 Multas</t>
  </si>
  <si>
    <t>4169610009  OTROS INGRESOS</t>
  </si>
  <si>
    <t>4169610162  APOYO ECONOMICO PARA BECAS</t>
  </si>
  <si>
    <t>4169 Otros Aprovechamientos</t>
  </si>
  <si>
    <t>4160 Otros aprovechamientos de tipo corriente</t>
  </si>
  <si>
    <t>4200 PARTICIPACIONES, APORTACIONES, TRANSFERENCIAS, ASIGNACIONES, SUBSIDIOS Y OTRAS AYUDAS</t>
  </si>
  <si>
    <t>4213831000  CONVENIO SERVICIOS PERSONALES</t>
  </si>
  <si>
    <t>4213832000  CONVENIO MATERIALES Y SUMINISTROS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</si>
  <si>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</si>
  <si>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</si>
  <si>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</si>
  <si>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</si>
  <si>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</si>
  <si>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</si>
  <si>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</si>
  <si>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</si>
  <si>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ERA-02 OTROS INGRESOS Y BENEFICIOS</t>
  </si>
  <si>
    <t xml:space="preserve">4300 OTROS INGRESOS Y BENEFICIOS
</t>
  </si>
  <si>
    <t>4390 Otros Ingresos y Beneficios Varios</t>
  </si>
  <si>
    <t>4399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</si>
  <si>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</si>
  <si>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</si>
  <si>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</si>
  <si>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</si>
  <si>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</si>
  <si>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S. BASE PERS. P.</t>
  </si>
  <si>
    <t>5113132000  PRI. V. D. Y G.F.A.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</si>
  <si>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</si>
  <si>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</si>
  <si>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</si>
  <si>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</si>
  <si>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</si>
  <si>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</si>
  <si>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</si>
  <si>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</si>
  <si>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</si>
  <si>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5124241000  PRODUCTOS MINERALES NO METALICOS</t>
  </si>
  <si>
    <t>5124248000  MATERIALES COMPLEMENTARIOS</t>
  </si>
  <si>
    <t>5124249000  OTROS MATERIALES Y A</t>
  </si>
  <si>
    <t>5125251000 SUSTANCIAS QUÍMICAS</t>
  </si>
  <si>
    <t>5125253000  MED. Y P. FARMA.</t>
  </si>
  <si>
    <t>5126261000  COMB., LUBRICA.</t>
  </si>
  <si>
    <t>5127271000  VESTUARIOS Y UNIFORMES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</si>
  <si>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</si>
  <si>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</si>
  <si>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</si>
  <si>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</si>
  <si>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</si>
  <si>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S. INET., RED. P.I.</t>
  </si>
  <si>
    <t>5132327000  ARRE. ACT. INTANG</t>
  </si>
  <si>
    <t>5133334000  CAPACITACIÓN</t>
  </si>
  <si>
    <t>5133336000  S. A. AD., COPI. E I</t>
  </si>
  <si>
    <t>5133338000  SERVICIOS DE VIGILANCIA</t>
  </si>
  <si>
    <t>5134341000  SERVICIOS FINANCIEROS Y BANCARIOS</t>
  </si>
  <si>
    <t>5134345000  SEGUROS DE BIENES PATRIMONIALES</t>
  </si>
  <si>
    <t>5135351000  C. Y MTO. M.I.</t>
  </si>
  <si>
    <t>5135352000  I.R.M.M. E.A.E.R.</t>
  </si>
  <si>
    <t>5135355000  R. Y MTO. EQ. T.</t>
  </si>
  <si>
    <t>5135358000  S. LIMPIEZA Y M.D.</t>
  </si>
  <si>
    <t>5135359000  S. JARDIN. Y FUM.</t>
  </si>
  <si>
    <t>5136361200  DIF. POR MEDIOS ALTE</t>
  </si>
  <si>
    <t>5137371000 PASAJES AEREOS</t>
  </si>
  <si>
    <t>5137372000  PASAJES TERRESTRES</t>
  </si>
  <si>
    <t>5137375000  VIATICOS EN EL PAIS</t>
  </si>
  <si>
    <t>5137379000  OT. SER. TRASLADO</t>
  </si>
  <si>
    <t>5138382000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</si>
  <si>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</si>
  <si>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</si>
  <si>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</si>
  <si>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</si>
  <si>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</si>
  <si>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</si>
  <si>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</si>
  <si>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</si>
  <si>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</si>
  <si>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</si>
  <si>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</si>
  <si>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</si>
  <si>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ONVENIO FED OBRA PÚBLICA</t>
  </si>
  <si>
    <t>3113835000  CONVENIO BIENES MUEB</t>
  </si>
  <si>
    <t>3113836000  CONVENIO OBRA PUBLIC</t>
  </si>
  <si>
    <t>3113915000  ESTATALES  BIENES MU</t>
  </si>
  <si>
    <t>3113916000  ESTATALES  OBRA PUBL</t>
  </si>
  <si>
    <t>VHP-02 PATRIMONIO GENERADO</t>
  </si>
  <si>
    <t>3210 HACIENDA PUBLICA /PATRIMONIO GENERADO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</si>
  <si>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</si>
  <si>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</si>
  <si>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</si>
  <si>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</si>
  <si>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SUB TOTAL</t>
  </si>
  <si>
    <t>IV) NOTAS AL ESTADO DE FLUJO DE EFECTIVO</t>
  </si>
  <si>
    <t>EFE-01 FLUJO DE EFECTIVO</t>
  </si>
  <si>
    <t>1111 EFECTIVO</t>
  </si>
  <si>
    <t>1111201002  FONDO FIJO</t>
  </si>
  <si>
    <t>1112 BANCOS /TESORERIA</t>
  </si>
  <si>
    <t>1112102001  BANCOMER 00198199183</t>
  </si>
  <si>
    <t>1112102002  BANCOMER 00198828970</t>
  </si>
  <si>
    <t>1112102003  BANCOMER 00198829187</t>
  </si>
  <si>
    <t>1112102006  BANCOMER 0100140139</t>
  </si>
  <si>
    <t>1112102007  BANCOMER 0199233245 PRODET 2014</t>
  </si>
  <si>
    <t>1112102008  BANCOMER 0199032444</t>
  </si>
  <si>
    <t>1112102009  BANCOMER 0100140562</t>
  </si>
  <si>
    <t>1112102010  BANCOMER 0103449629</t>
  </si>
  <si>
    <t>1112102011  BANCOMER 0103449475</t>
  </si>
  <si>
    <t>1112102012  BANCOMER 0103449599</t>
  </si>
  <si>
    <t>1112102013  BANCOMER 105332214</t>
  </si>
  <si>
    <t>1112102014  BANCOMER 105332257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</si>
  <si>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</si>
  <si>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</si>
  <si>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</si>
  <si>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</si>
  <si>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Construcciones en proceso en Bienes </t>
  </si>
  <si>
    <t>1241 Mobiliario y Equipo de Administraci</t>
  </si>
  <si>
    <t>1243 Equipo e Instrumental Médico y de L</t>
  </si>
  <si>
    <t>1246 Maquinaria, Otros Equipos y Herrami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</si>
  <si>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</si>
  <si>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</si>
  <si>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</si>
  <si>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</si>
  <si>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</si>
  <si>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</si>
  <si>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</si>
  <si>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</si>
  <si>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</si>
  <si>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</si>
  <si>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</si>
  <si>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</si>
  <si>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</si>
  <si>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</si>
  <si>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</si>
  <si>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</si>
  <si>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</si>
  <si>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</si>
  <si>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</si>
  <si>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</si>
  <si>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01 de enero al 30 de Junio de 2016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</si>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</sst>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00"/>
    <numFmt numFmtId="166" formatCode="#,##0;\-#,##0;&quot; 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7" fillId="0" borderId="0" applyFont="0" applyFill="0" applyBorder="0" applyAlignment="0" applyProtection="0"/>
  </cellStyleXfs>
  <cellXfs count="184">
    <xf numFmtId="0" fontId="0" fillId="0" borderId="0" xfId="0"/>
    <xf numFmtId="0" fontId="3" fillId="3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 applyAlignment="1"/>
    <xf numFmtId="0" fontId="7" fillId="3" borderId="0" xfId="0" applyNumberFormat="1" applyFont="1" applyFill="1" applyBorder="1" applyAlignment="1" applyProtection="1">
      <protection locked="0"/>
    </xf>
    <xf numFmtId="0" fontId="8" fillId="3" borderId="0" xfId="0" applyFont="1" applyFill="1" applyBorder="1"/>
    <xf numFmtId="0" fontId="9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2" fillId="3" borderId="0" xfId="0" applyFont="1" applyFill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3" fillId="0" borderId="0" xfId="0" applyFont="1" applyBorder="1" applyAlignment="1">
      <alignment horizontal="left"/>
    </xf>
    <xf numFmtId="0" fontId="15" fillId="3" borderId="0" xfId="0" applyFont="1" applyFill="1" applyBorder="1"/>
    <xf numFmtId="0" fontId="14" fillId="3" borderId="0" xfId="0" applyFont="1" applyFill="1" applyBorder="1"/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/>
    </xf>
    <xf numFmtId="164" fontId="6" fillId="3" borderId="2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0" fontId="14" fillId="0" borderId="2" xfId="0" applyFont="1" applyFill="1" applyBorder="1"/>
    <xf numFmtId="164" fontId="3" fillId="3" borderId="3" xfId="0" applyNumberFormat="1" applyFont="1" applyFill="1" applyBorder="1"/>
    <xf numFmtId="49" fontId="12" fillId="3" borderId="3" xfId="0" applyNumberFormat="1" applyFont="1" applyFill="1" applyBorder="1" applyAlignment="1">
      <alignment horizontal="left"/>
    </xf>
    <xf numFmtId="0" fontId="3" fillId="3" borderId="3" xfId="0" applyFont="1" applyFill="1" applyBorder="1"/>
    <xf numFmtId="164" fontId="3" fillId="3" borderId="4" xfId="0" applyNumberFormat="1" applyFont="1" applyFill="1" applyBorder="1"/>
    <xf numFmtId="43" fontId="4" fillId="2" borderId="1" xfId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/>
    <xf numFmtId="164" fontId="14" fillId="3" borderId="5" xfId="0" applyNumberFormat="1" applyFont="1" applyFill="1" applyBorder="1"/>
    <xf numFmtId="164" fontId="14" fillId="3" borderId="3" xfId="0" applyNumberFormat="1" applyFont="1" applyFill="1" applyBorder="1"/>
    <xf numFmtId="164" fontId="3" fillId="3" borderId="5" xfId="0" applyNumberFormat="1" applyFont="1" applyFill="1" applyBorder="1"/>
    <xf numFmtId="0" fontId="14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9" fontId="4" fillId="3" borderId="7" xfId="0" applyNumberFormat="1" applyFont="1" applyFill="1" applyBorder="1" applyAlignment="1">
      <alignment horizontal="left"/>
    </xf>
    <xf numFmtId="164" fontId="6" fillId="3" borderId="8" xfId="0" applyNumberFormat="1" applyFont="1" applyFill="1" applyBorder="1"/>
    <xf numFmtId="164" fontId="4" fillId="2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3" borderId="0" xfId="0" applyNumberFormat="1" applyFont="1" applyFill="1" applyBorder="1"/>
    <xf numFmtId="0" fontId="16" fillId="3" borderId="0" xfId="0" applyFont="1" applyFill="1"/>
    <xf numFmtId="43" fontId="14" fillId="3" borderId="3" xfId="1" applyFont="1" applyFill="1" applyBorder="1"/>
    <xf numFmtId="49" fontId="4" fillId="0" borderId="3" xfId="0" applyNumberFormat="1" applyFont="1" applyFill="1" applyBorder="1" applyAlignment="1">
      <alignment horizontal="center" vertical="center"/>
    </xf>
    <xf numFmtId="43" fontId="3" fillId="3" borderId="3" xfId="1" applyFont="1" applyFill="1" applyBorder="1"/>
    <xf numFmtId="0" fontId="2" fillId="0" borderId="4" xfId="0" applyFont="1" applyBorder="1" applyAlignment="1">
      <alignment horizontal="left"/>
    </xf>
    <xf numFmtId="0" fontId="3" fillId="2" borderId="1" xfId="0" applyFont="1" applyFill="1" applyBorder="1"/>
    <xf numFmtId="0" fontId="0" fillId="0" borderId="4" xfId="0" applyBorder="1"/>
    <xf numFmtId="0" fontId="14" fillId="2" borderId="2" xfId="2" applyFont="1" applyFill="1" applyBorder="1" applyAlignment="1">
      <alignment horizontal="left" vertical="center" wrapText="1"/>
    </xf>
    <xf numFmtId="4" fontId="14" fillId="2" borderId="2" xfId="3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3" applyNumberFormat="1" applyFont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4" xfId="0" applyFont="1" applyFill="1" applyBorder="1"/>
    <xf numFmtId="164" fontId="14" fillId="3" borderId="2" xfId="0" applyNumberFormat="1" applyFont="1" applyFill="1" applyBorder="1"/>
    <xf numFmtId="164" fontId="3" fillId="3" borderId="2" xfId="0" applyNumberFormat="1" applyFont="1" applyFill="1" applyBorder="1"/>
    <xf numFmtId="49" fontId="4" fillId="3" borderId="13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wrapText="1"/>
    </xf>
    <xf numFmtId="4" fontId="3" fillId="0" borderId="14" xfId="3" applyNumberFormat="1" applyFont="1" applyFill="1" applyBorder="1" applyAlignment="1">
      <alignment wrapText="1"/>
    </xf>
    <xf numFmtId="4" fontId="3" fillId="0" borderId="2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3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15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/>
    <xf numFmtId="0" fontId="14" fillId="2" borderId="1" xfId="2" applyFont="1" applyFill="1" applyBorder="1" applyAlignment="1">
      <alignment horizontal="left" vertical="center" wrapText="1"/>
    </xf>
    <xf numFmtId="4" fontId="14" fillId="2" borderId="1" xfId="3" applyNumberFormat="1" applyFont="1" applyFill="1" applyBorder="1" applyAlignment="1">
      <alignment horizontal="center" vertical="center" wrapText="1"/>
    </xf>
    <xf numFmtId="43" fontId="14" fillId="3" borderId="2" xfId="1" applyFont="1" applyFill="1" applyBorder="1"/>
    <xf numFmtId="49" fontId="4" fillId="3" borderId="3" xfId="0" applyNumberFormat="1" applyFont="1" applyFill="1" applyBorder="1" applyAlignment="1">
      <alignment horizontal="left" wrapText="1"/>
    </xf>
    <xf numFmtId="43" fontId="3" fillId="3" borderId="4" xfId="1" applyFont="1" applyFill="1" applyBorder="1"/>
    <xf numFmtId="0" fontId="3" fillId="0" borderId="0" xfId="0" applyFont="1" applyFill="1"/>
    <xf numFmtId="43" fontId="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0" fillId="0" borderId="0" xfId="0" applyNumberFormat="1"/>
    <xf numFmtId="0" fontId="0" fillId="0" borderId="3" xfId="0" applyBorder="1"/>
    <xf numFmtId="0" fontId="0" fillId="0" borderId="3" xfId="0" applyFill="1" applyBorder="1"/>
    <xf numFmtId="164" fontId="3" fillId="3" borderId="9" xfId="0" applyNumberFormat="1" applyFont="1" applyFill="1" applyBorder="1"/>
    <xf numFmtId="0" fontId="0" fillId="0" borderId="1" xfId="0" applyBorder="1"/>
    <xf numFmtId="164" fontId="3" fillId="3" borderId="1" xfId="0" applyNumberFormat="1" applyFont="1" applyFill="1" applyBorder="1"/>
    <xf numFmtId="43" fontId="4" fillId="2" borderId="1" xfId="1" applyNumberFormat="1" applyFont="1" applyFill="1" applyBorder="1" applyAlignment="1">
      <alignment horizontal="right" vertical="center"/>
    </xf>
    <xf numFmtId="9" fontId="4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3" fontId="3" fillId="3" borderId="0" xfId="0" applyNumberFormat="1" applyFont="1" applyFill="1"/>
    <xf numFmtId="0" fontId="14" fillId="2" borderId="2" xfId="2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43" fontId="6" fillId="3" borderId="3" xfId="1" applyFont="1" applyFill="1" applyBorder="1"/>
    <xf numFmtId="49" fontId="4" fillId="2" borderId="1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0" fontId="16" fillId="0" borderId="0" xfId="0" applyFont="1" applyFill="1"/>
    <xf numFmtId="0" fontId="6" fillId="3" borderId="0" xfId="0" applyFont="1" applyFill="1"/>
    <xf numFmtId="0" fontId="14" fillId="2" borderId="1" xfId="2" applyFont="1" applyFill="1" applyBorder="1" applyAlignment="1">
      <alignment horizontal="center" vertical="center" wrapText="1"/>
    </xf>
    <xf numFmtId="164" fontId="14" fillId="3" borderId="4" xfId="0" applyNumberFormat="1" applyFont="1" applyFill="1" applyBorder="1"/>
    <xf numFmtId="43" fontId="4" fillId="2" borderId="9" xfId="1" applyFont="1" applyFill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center" vertical="center"/>
    </xf>
    <xf numFmtId="43" fontId="3" fillId="3" borderId="5" xfId="1" applyFont="1" applyFill="1" applyBorder="1"/>
    <xf numFmtId="43" fontId="3" fillId="3" borderId="0" xfId="0" applyNumberFormat="1" applyFont="1" applyFill="1" applyBorder="1"/>
    <xf numFmtId="0" fontId="3" fillId="0" borderId="0" xfId="0" applyFont="1"/>
    <xf numFmtId="4" fontId="3" fillId="3" borderId="0" xfId="0" applyNumberFormat="1" applyFont="1" applyFill="1" applyBorder="1"/>
    <xf numFmtId="4" fontId="1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43" fontId="19" fillId="0" borderId="1" xfId="1" applyFont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43" fontId="18" fillId="2" borderId="1" xfId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/>
    </xf>
    <xf numFmtId="43" fontId="18" fillId="0" borderId="1" xfId="1" applyFont="1" applyBorder="1" applyAlignment="1">
      <alignment horizontal="center" vertical="center"/>
    </xf>
    <xf numFmtId="43" fontId="20" fillId="0" borderId="1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3" fontId="19" fillId="0" borderId="0" xfId="1" applyFont="1" applyBorder="1" applyAlignment="1">
      <alignment horizontal="center" vertical="center"/>
    </xf>
    <xf numFmtId="4" fontId="3" fillId="3" borderId="0" xfId="0" applyNumberFormat="1" applyFont="1" applyFill="1"/>
    <xf numFmtId="0" fontId="21" fillId="0" borderId="0" xfId="0" applyFont="1"/>
    <xf numFmtId="43" fontId="3" fillId="3" borderId="0" xfId="1" applyFont="1" applyFill="1"/>
    <xf numFmtId="43" fontId="3" fillId="0" borderId="1" xfId="1" applyFont="1" applyBorder="1"/>
    <xf numFmtId="0" fontId="18" fillId="2" borderId="1" xfId="0" applyFont="1" applyFill="1" applyBorder="1" applyAlignment="1">
      <alignment vertical="center"/>
    </xf>
    <xf numFmtId="43" fontId="3" fillId="3" borderId="0" xfId="1" applyNumberFormat="1" applyFont="1" applyFill="1" applyBorder="1"/>
    <xf numFmtId="165" fontId="3" fillId="3" borderId="0" xfId="0" applyNumberFormat="1" applyFont="1" applyFill="1" applyBorder="1"/>
    <xf numFmtId="0" fontId="13" fillId="0" borderId="0" xfId="0" applyFont="1" applyBorder="1" applyAlignment="1">
      <alignment horizontal="center"/>
    </xf>
    <xf numFmtId="166" fontId="6" fillId="3" borderId="16" xfId="0" applyNumberFormat="1" applyFont="1" applyFill="1" applyBorder="1"/>
    <xf numFmtId="166" fontId="6" fillId="3" borderId="5" xfId="0" applyNumberFormat="1" applyFont="1" applyFill="1" applyBorder="1"/>
    <xf numFmtId="166" fontId="4" fillId="3" borderId="8" xfId="0" applyNumberFormat="1" applyFont="1" applyFill="1" applyBorder="1"/>
    <xf numFmtId="164" fontId="4" fillId="3" borderId="8" xfId="0" applyNumberFormat="1" applyFont="1" applyFill="1" applyBorder="1"/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3" fillId="3" borderId="14" xfId="0" applyFont="1" applyFill="1" applyBorder="1"/>
    <xf numFmtId="0" fontId="1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0" xfId="0" applyFont="1" applyFill="1" applyBorder="1"/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484095</xdr:colOff>
      <xdr:row>16</xdr:row>
      <xdr:rowOff>251011</xdr:rowOff>
    </xdr:from>
    <xdr:ext cx="4500000" cy="475130"/>
    <xdr:sp macro="" textlink="">
      <xdr:nvSpPr>
        <xdr:cNvPr id="2" name="Rectángulo 1"/>
        <xdr:cNvSpPr/>
      </xdr:nvSpPr>
      <xdr:spPr>
        <a:xfrm>
          <a:off x="5932395" y="294658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51</xdr:row>
      <xdr:rowOff>268941</xdr:rowOff>
    </xdr:from>
    <xdr:ext cx="4500000" cy="475130"/>
    <xdr:sp macro="" textlink="">
      <xdr:nvSpPr>
        <xdr:cNvPr id="3" name="Rectángulo 2"/>
        <xdr:cNvSpPr/>
      </xdr:nvSpPr>
      <xdr:spPr>
        <a:xfrm>
          <a:off x="5253318" y="931769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502023</xdr:colOff>
      <xdr:row>61</xdr:row>
      <xdr:rowOff>304799</xdr:rowOff>
    </xdr:from>
    <xdr:ext cx="4500000" cy="475130"/>
    <xdr:sp macro="" textlink="">
      <xdr:nvSpPr>
        <xdr:cNvPr id="4" name="Rectángulo 3"/>
        <xdr:cNvSpPr/>
      </xdr:nvSpPr>
      <xdr:spPr>
        <a:xfrm>
          <a:off x="7731498" y="1127759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69</xdr:row>
      <xdr:rowOff>188260</xdr:rowOff>
    </xdr:from>
    <xdr:ext cx="4500000" cy="475130"/>
    <xdr:sp macro="" textlink="">
      <xdr:nvSpPr>
        <xdr:cNvPr id="5" name="Rectángulo 4"/>
        <xdr:cNvSpPr/>
      </xdr:nvSpPr>
      <xdr:spPr>
        <a:xfrm>
          <a:off x="5950324" y="1275173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1568823</xdr:colOff>
      <xdr:row>97</xdr:row>
      <xdr:rowOff>125506</xdr:rowOff>
    </xdr:from>
    <xdr:ext cx="4500000" cy="475130"/>
    <xdr:sp macro="" textlink="">
      <xdr:nvSpPr>
        <xdr:cNvPr id="6" name="Rectángulo 5"/>
        <xdr:cNvSpPr/>
      </xdr:nvSpPr>
      <xdr:spPr>
        <a:xfrm>
          <a:off x="7017123" y="1793725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3182471</xdr:colOff>
      <xdr:row>107</xdr:row>
      <xdr:rowOff>8964</xdr:rowOff>
    </xdr:from>
    <xdr:ext cx="4500000" cy="475130"/>
    <xdr:sp macro="" textlink="">
      <xdr:nvSpPr>
        <xdr:cNvPr id="7" name="Rectángulo 6"/>
        <xdr:cNvSpPr/>
      </xdr:nvSpPr>
      <xdr:spPr>
        <a:xfrm>
          <a:off x="3944471" y="1969713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4401671</xdr:colOff>
      <xdr:row>114</xdr:row>
      <xdr:rowOff>44823</xdr:rowOff>
    </xdr:from>
    <xdr:ext cx="4500000" cy="475130"/>
    <xdr:sp macro="" textlink="">
      <xdr:nvSpPr>
        <xdr:cNvPr id="8" name="Rectángulo 7"/>
        <xdr:cNvSpPr/>
      </xdr:nvSpPr>
      <xdr:spPr>
        <a:xfrm>
          <a:off x="5163671" y="21047448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146</xdr:row>
      <xdr:rowOff>170329</xdr:rowOff>
    </xdr:from>
    <xdr:ext cx="4491036" cy="394447"/>
    <xdr:sp macro="" textlink="">
      <xdr:nvSpPr>
        <xdr:cNvPr id="9" name="Rectángulo 8"/>
        <xdr:cNvSpPr/>
      </xdr:nvSpPr>
      <xdr:spPr>
        <a:xfrm>
          <a:off x="5932394" y="26516479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153</xdr:row>
      <xdr:rowOff>286871</xdr:rowOff>
    </xdr:from>
    <xdr:ext cx="4500000" cy="475130"/>
    <xdr:sp macro="" textlink="">
      <xdr:nvSpPr>
        <xdr:cNvPr id="10" name="Rectángulo 9"/>
        <xdr:cNvSpPr/>
      </xdr:nvSpPr>
      <xdr:spPr>
        <a:xfrm>
          <a:off x="5923429" y="2790937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162</xdr:row>
      <xdr:rowOff>8965</xdr:rowOff>
    </xdr:from>
    <xdr:ext cx="4500000" cy="475130"/>
    <xdr:sp macro="" textlink="">
      <xdr:nvSpPr>
        <xdr:cNvPr id="11" name="Rectángulo 10"/>
        <xdr:cNvSpPr/>
      </xdr:nvSpPr>
      <xdr:spPr>
        <a:xfrm>
          <a:off x="5977218" y="2950789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170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5959288" y="3098482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428</xdr:row>
      <xdr:rowOff>0</xdr:rowOff>
    </xdr:from>
    <xdr:ext cx="4500000" cy="475130"/>
    <xdr:sp macro="" textlink="">
      <xdr:nvSpPr>
        <xdr:cNvPr id="13" name="Rectángulo 12"/>
        <xdr:cNvSpPr/>
      </xdr:nvSpPr>
      <xdr:spPr>
        <a:xfrm>
          <a:off x="5959288" y="7627620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2:K499"/>
  <sheetViews>
    <sheetView showGridLines="0" tabSelected="1" topLeftCell="A441" zoomScale="85" zoomScaleNormal="85" workbookViewId="0">
      <selection activeCell="H470" sqref="H470"/>
    </sheetView>
  </sheetViews>
  <sheetFormatPr baseColWidth="10" defaultColWidth="11.42578125" defaultRowHeight="12.75"/>
  <cols>
    <col min="1" max="1" width="11.42578125" style="1"/>
    <col min="2" max="2" width="70.28515625" style="1" customWidth="1"/>
    <col min="3" max="3" width="26.7109375" style="1" customWidth="1"/>
    <col min="4" max="4" width="18.5703125" style="1" bestFit="1" customWidth="1"/>
    <col min="5" max="5" width="26.7109375" style="1" customWidth="1"/>
    <col min="6" max="6" width="21.85546875" style="1" customWidth="1"/>
    <col min="7" max="7" width="9.85546875" style="1" customWidth="1"/>
    <col min="8" max="8" width="13.140625" style="1" bestFit="1" customWidth="1"/>
    <col min="9" max="16384" width="11.42578125" style="1"/>
  </cols>
  <sheetData>
    <row r="2" spans="1:11" ht="4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5" customHeight="1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4" customHeight="1">
      <c r="A4" s="180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3.5">
      <c r="B5" s="2"/>
      <c r="C5" s="3"/>
      <c r="D5" s="4"/>
      <c r="E5" s="4"/>
      <c r="F5" s="4"/>
    </row>
    <row r="7" spans="1:11">
      <c r="B7" s="5"/>
      <c r="C7" s="6"/>
      <c r="D7" s="7"/>
      <c r="E7" s="8"/>
      <c r="F7" s="5" t="s">
        <v>2</v>
      </c>
      <c r="G7" s="9" t="s">
        <v>3</v>
      </c>
      <c r="H7" s="10"/>
      <c r="I7" s="11"/>
      <c r="J7" s="12"/>
      <c r="K7" s="8"/>
    </row>
    <row r="9" spans="1:11" ht="15">
      <c r="A9" s="181" t="s">
        <v>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1">
      <c r="B10" s="13"/>
      <c r="C10" s="6"/>
      <c r="D10" s="7"/>
      <c r="E10" s="8"/>
      <c r="F10" s="14"/>
    </row>
    <row r="11" spans="1:11">
      <c r="B11" s="15" t="s">
        <v>5</v>
      </c>
      <c r="C11" s="16"/>
      <c r="D11" s="4"/>
      <c r="E11" s="4"/>
      <c r="F11" s="4"/>
    </row>
    <row r="12" spans="1:11">
      <c r="B12" s="17"/>
      <c r="C12" s="3"/>
      <c r="D12" s="4"/>
      <c r="E12" s="4"/>
      <c r="F12" s="4"/>
    </row>
    <row r="13" spans="1:11">
      <c r="B13" s="18" t="s">
        <v>6</v>
      </c>
      <c r="C13" s="3"/>
      <c r="D13" s="4"/>
      <c r="E13" s="4"/>
      <c r="F13" s="4"/>
    </row>
    <row r="14" spans="1:11">
      <c r="C14" s="3"/>
    </row>
    <row r="15" spans="1:11">
      <c r="B15" s="19" t="s">
        <v>7</v>
      </c>
      <c r="C15" s="8"/>
      <c r="D15" s="8"/>
      <c r="E15" s="8"/>
    </row>
    <row r="16" spans="1:11">
      <c r="B16" s="20"/>
      <c r="C16" s="8"/>
      <c r="D16" s="8"/>
      <c r="E16" s="8"/>
    </row>
    <row r="17" spans="2:5" ht="20.25" customHeight="1">
      <c r="B17" s="21" t="s">
        <v>8</v>
      </c>
      <c r="C17" s="22" t="s">
        <v>9</v>
      </c>
      <c r="D17" s="22" t="s">
        <v>10</v>
      </c>
      <c r="E17" s="22" t="s">
        <v>11</v>
      </c>
    </row>
    <row r="18" spans="2:5">
      <c r="B18" s="23" t="s">
        <v>12</v>
      </c>
      <c r="C18" s="24"/>
      <c r="D18" s="24">
        <v>0</v>
      </c>
      <c r="E18" s="24">
        <v>0</v>
      </c>
    </row>
    <row r="19" spans="2:5">
      <c r="B19" s="25"/>
      <c r="C19" s="26"/>
      <c r="D19" s="26">
        <v>0</v>
      </c>
      <c r="E19" s="26">
        <v>0</v>
      </c>
    </row>
    <row r="20" spans="2:5">
      <c r="B20" s="25" t="s">
        <v>13</v>
      </c>
      <c r="C20" s="26"/>
      <c r="D20" s="26">
        <v>0</v>
      </c>
      <c r="E20" s="26">
        <v>0</v>
      </c>
    </row>
    <row r="21" spans="2:5">
      <c r="B21" s="25"/>
      <c r="C21" s="26"/>
      <c r="D21" s="26">
        <v>0</v>
      </c>
      <c r="E21" s="26">
        <v>0</v>
      </c>
    </row>
    <row r="22" spans="2:5">
      <c r="B22" s="27" t="s">
        <v>14</v>
      </c>
      <c r="C22" s="28"/>
      <c r="D22" s="28">
        <v>0</v>
      </c>
      <c r="E22" s="28">
        <v>0</v>
      </c>
    </row>
    <row r="23" spans="2:5">
      <c r="B23" s="20"/>
      <c r="C23" s="22"/>
      <c r="D23" s="22"/>
      <c r="E23" s="22"/>
    </row>
    <row r="24" spans="2:5">
      <c r="B24" s="20"/>
      <c r="C24" s="8"/>
      <c r="D24" s="8"/>
      <c r="E24" s="8"/>
    </row>
    <row r="25" spans="2:5">
      <c r="B25" s="20"/>
      <c r="C25" s="8"/>
      <c r="D25" s="8"/>
      <c r="E25" s="8"/>
    </row>
    <row r="26" spans="2:5">
      <c r="B26" s="19" t="s">
        <v>15</v>
      </c>
      <c r="C26" s="11"/>
      <c r="D26" s="8"/>
      <c r="E26" s="8"/>
    </row>
    <row r="28" spans="2:5" ht="18.75" customHeight="1">
      <c r="B28" s="21" t="s">
        <v>16</v>
      </c>
      <c r="C28" s="22" t="s">
        <v>9</v>
      </c>
      <c r="D28" s="22" t="s">
        <v>17</v>
      </c>
      <c r="E28" s="22" t="s">
        <v>18</v>
      </c>
    </row>
    <row r="29" spans="2:5">
      <c r="B29" s="29" t="s">
        <v>19</v>
      </c>
      <c r="D29" s="30">
        <v>0</v>
      </c>
      <c r="E29" s="30">
        <v>0</v>
      </c>
    </row>
    <row r="30" spans="2:5">
      <c r="B30" s="31" t="s">
        <v>20</v>
      </c>
      <c r="C30" s="30">
        <v>639447.29</v>
      </c>
      <c r="D30" s="30"/>
      <c r="E30" s="30"/>
    </row>
    <row r="31" spans="2:5" ht="14.25" customHeight="1">
      <c r="B31" s="32"/>
      <c r="C31" s="30"/>
      <c r="D31" s="30"/>
      <c r="E31" s="30"/>
    </row>
    <row r="32" spans="2:5" ht="14.25" customHeight="1">
      <c r="B32" s="25" t="s">
        <v>21</v>
      </c>
      <c r="C32" s="30"/>
      <c r="D32" s="30"/>
      <c r="E32" s="30"/>
    </row>
    <row r="33" spans="2:6" ht="14.25" customHeight="1">
      <c r="B33" s="27"/>
      <c r="C33" s="33"/>
      <c r="D33" s="33"/>
      <c r="E33" s="33"/>
    </row>
    <row r="34" spans="2:6" ht="14.25" customHeight="1">
      <c r="C34" s="34">
        <f>C27+C30+C31</f>
        <v>639447.29</v>
      </c>
      <c r="D34" s="22"/>
      <c r="E34" s="22"/>
    </row>
    <row r="35" spans="2:6" ht="14.25" customHeight="1">
      <c r="C35" s="35"/>
      <c r="D35" s="35"/>
      <c r="E35" s="35"/>
    </row>
    <row r="36" spans="2:6" ht="14.25" customHeight="1"/>
    <row r="37" spans="2:6" ht="23.25" customHeight="1">
      <c r="B37" s="21" t="s">
        <v>22</v>
      </c>
      <c r="C37" s="22" t="s">
        <v>9</v>
      </c>
      <c r="D37" s="22" t="s">
        <v>23</v>
      </c>
      <c r="E37" s="22" t="s">
        <v>24</v>
      </c>
      <c r="F37" s="22" t="s">
        <v>25</v>
      </c>
    </row>
    <row r="38" spans="2:6" ht="14.25" customHeight="1">
      <c r="B38" s="23" t="s">
        <v>26</v>
      </c>
      <c r="C38" s="36">
        <f>SUM(C39:C41)</f>
        <v>21482.61</v>
      </c>
      <c r="D38" s="36">
        <v>21482.61</v>
      </c>
      <c r="E38" s="30"/>
      <c r="F38" s="30"/>
    </row>
    <row r="39" spans="2:6" ht="14.25" customHeight="1">
      <c r="B39" s="31" t="s">
        <v>27</v>
      </c>
      <c r="C39" s="30">
        <v>18883</v>
      </c>
      <c r="D39" s="30"/>
      <c r="E39" s="30"/>
      <c r="F39" s="30"/>
    </row>
    <row r="40" spans="2:6" ht="14.25" customHeight="1">
      <c r="B40" s="31" t="s">
        <v>28</v>
      </c>
      <c r="C40" s="30">
        <v>2536.11</v>
      </c>
      <c r="D40" s="30"/>
      <c r="E40" s="30"/>
      <c r="F40" s="30"/>
    </row>
    <row r="41" spans="2:6" ht="14.25" customHeight="1">
      <c r="B41" s="31" t="s">
        <v>29</v>
      </c>
      <c r="C41" s="30">
        <v>63.5</v>
      </c>
      <c r="D41" s="30"/>
      <c r="E41" s="30"/>
      <c r="F41" s="30"/>
    </row>
    <row r="42" spans="2:6" ht="14.25" customHeight="1">
      <c r="B42" s="25" t="s">
        <v>30</v>
      </c>
      <c r="C42" s="37">
        <f>C43</f>
        <v>601136.48</v>
      </c>
      <c r="D42" s="37">
        <v>601136.48</v>
      </c>
      <c r="E42" s="30"/>
      <c r="F42" s="30"/>
    </row>
    <row r="43" spans="2:6" ht="14.25" customHeight="1">
      <c r="B43" s="31" t="s">
        <v>31</v>
      </c>
      <c r="C43" s="30">
        <v>601136.48</v>
      </c>
      <c r="D43" s="30"/>
      <c r="E43" s="30"/>
      <c r="F43" s="30"/>
    </row>
    <row r="44" spans="2:6" ht="14.25" customHeight="1">
      <c r="B44" s="25" t="s">
        <v>32</v>
      </c>
      <c r="C44" s="38">
        <f>C45</f>
        <v>10085155.67</v>
      </c>
      <c r="D44" s="38">
        <v>10085155.67</v>
      </c>
      <c r="E44" s="30"/>
      <c r="F44" s="30"/>
    </row>
    <row r="45" spans="2:6" ht="14.25" customHeight="1">
      <c r="B45" s="31" t="s">
        <v>33</v>
      </c>
      <c r="C45" s="30">
        <v>10085155.67</v>
      </c>
      <c r="D45" s="30"/>
      <c r="E45" s="30"/>
      <c r="F45" s="30"/>
    </row>
    <row r="46" spans="2:6" ht="14.25" customHeight="1">
      <c r="B46" s="27"/>
      <c r="C46" s="39"/>
      <c r="D46" s="30"/>
      <c r="E46" s="30"/>
      <c r="F46" s="30"/>
    </row>
    <row r="47" spans="2:6" ht="14.25" customHeight="1">
      <c r="C47" s="34">
        <f>C38+C42</f>
        <v>622619.09</v>
      </c>
      <c r="D47" s="34">
        <f>D38+D42</f>
        <v>622619.09</v>
      </c>
      <c r="E47" s="22"/>
      <c r="F47" s="34">
        <f>SUM(F37:F46)</f>
        <v>0</v>
      </c>
    </row>
    <row r="48" spans="2:6" ht="14.25" customHeight="1"/>
    <row r="49" spans="2:7" ht="14.25" customHeight="1"/>
    <row r="50" spans="2:7" ht="14.25" customHeight="1">
      <c r="B50" s="19" t="s">
        <v>34</v>
      </c>
    </row>
    <row r="51" spans="2:7" ht="14.25" customHeight="1">
      <c r="B51" s="40"/>
    </row>
    <row r="52" spans="2:7" ht="24" customHeight="1">
      <c r="B52" s="21" t="s">
        <v>35</v>
      </c>
      <c r="C52" s="22" t="s">
        <v>9</v>
      </c>
      <c r="D52" s="22" t="s">
        <v>36</v>
      </c>
    </row>
    <row r="53" spans="2:7" ht="14.25" customHeight="1">
      <c r="B53" s="23" t="s">
        <v>37</v>
      </c>
      <c r="C53" s="24"/>
      <c r="D53" s="24">
        <v>0</v>
      </c>
    </row>
    <row r="54" spans="2:7" ht="14.25" customHeight="1">
      <c r="B54" s="25"/>
      <c r="C54" s="26"/>
      <c r="D54" s="26">
        <v>0</v>
      </c>
    </row>
    <row r="55" spans="2:7" ht="14.25" customHeight="1">
      <c r="B55" s="25" t="s">
        <v>38</v>
      </c>
      <c r="C55" s="26"/>
      <c r="D55" s="26"/>
    </row>
    <row r="56" spans="2:7" ht="14.25" customHeight="1">
      <c r="B56" s="27"/>
      <c r="C56" s="28"/>
      <c r="D56" s="28">
        <v>0</v>
      </c>
    </row>
    <row r="57" spans="2:7" ht="14.25" customHeight="1">
      <c r="B57" s="41"/>
      <c r="C57" s="22"/>
      <c r="D57" s="22"/>
    </row>
    <row r="58" spans="2:7" ht="13.9" customHeight="1">
      <c r="B58" s="41"/>
      <c r="C58" s="42"/>
      <c r="D58" s="42"/>
    </row>
    <row r="59" spans="2:7" ht="14.25" customHeight="1"/>
    <row r="60" spans="2:7" ht="14.25" customHeight="1">
      <c r="B60" s="19" t="s">
        <v>39</v>
      </c>
    </row>
    <row r="61" spans="2:7" ht="14.25" customHeight="1">
      <c r="B61" s="40"/>
    </row>
    <row r="62" spans="2:7" ht="27.75" customHeight="1">
      <c r="B62" s="21" t="s">
        <v>40</v>
      </c>
      <c r="C62" s="22" t="s">
        <v>9</v>
      </c>
      <c r="D62" s="22" t="s">
        <v>10</v>
      </c>
      <c r="E62" s="22" t="s">
        <v>41</v>
      </c>
      <c r="F62" s="43" t="s">
        <v>42</v>
      </c>
      <c r="G62" s="22" t="s">
        <v>43</v>
      </c>
    </row>
    <row r="63" spans="2:7" ht="14.25" customHeight="1">
      <c r="B63" s="44" t="s">
        <v>44</v>
      </c>
      <c r="C63" s="24"/>
      <c r="D63" s="24">
        <v>0</v>
      </c>
      <c r="E63" s="24">
        <v>0</v>
      </c>
      <c r="F63" s="24">
        <v>0</v>
      </c>
      <c r="G63" s="45">
        <v>0</v>
      </c>
    </row>
    <row r="64" spans="2:7" ht="14.25" customHeight="1">
      <c r="B64" s="44"/>
      <c r="C64" s="26"/>
      <c r="D64" s="26">
        <v>0</v>
      </c>
      <c r="E64" s="26">
        <v>0</v>
      </c>
      <c r="F64" s="26">
        <v>0</v>
      </c>
      <c r="G64" s="45">
        <v>0</v>
      </c>
    </row>
    <row r="65" spans="2:11" ht="14.25" customHeight="1">
      <c r="B65" s="44"/>
      <c r="C65" s="26"/>
      <c r="D65" s="26">
        <v>0</v>
      </c>
      <c r="E65" s="26">
        <v>0</v>
      </c>
      <c r="F65" s="26">
        <v>0</v>
      </c>
      <c r="G65" s="45">
        <v>0</v>
      </c>
    </row>
    <row r="66" spans="2:11" ht="14.25" customHeight="1">
      <c r="B66" s="46"/>
      <c r="C66" s="28"/>
      <c r="D66" s="28">
        <v>0</v>
      </c>
      <c r="E66" s="28">
        <v>0</v>
      </c>
      <c r="F66" s="28">
        <v>0</v>
      </c>
      <c r="G66" s="47">
        <v>0</v>
      </c>
    </row>
    <row r="67" spans="2:11" ht="15" customHeight="1">
      <c r="B67" s="41"/>
      <c r="C67" s="22"/>
      <c r="D67" s="48">
        <v>0</v>
      </c>
      <c r="E67" s="49">
        <v>0</v>
      </c>
      <c r="F67" s="49">
        <v>0</v>
      </c>
      <c r="G67" s="50">
        <v>0</v>
      </c>
    </row>
    <row r="68" spans="2:11">
      <c r="B68" s="41"/>
      <c r="C68" s="51"/>
      <c r="D68" s="51"/>
      <c r="E68" s="51"/>
      <c r="F68" s="51"/>
      <c r="G68" s="51"/>
    </row>
    <row r="69" spans="2:11">
      <c r="B69" s="41"/>
      <c r="C69" s="51"/>
      <c r="D69" s="51"/>
      <c r="E69" s="51"/>
      <c r="F69" s="51"/>
      <c r="G69" s="51"/>
    </row>
    <row r="70" spans="2:11" ht="26.25" customHeight="1">
      <c r="B70" s="21" t="s">
        <v>45</v>
      </c>
      <c r="C70" s="22" t="s">
        <v>9</v>
      </c>
      <c r="D70" s="22" t="s">
        <v>10</v>
      </c>
      <c r="E70" s="22" t="s">
        <v>46</v>
      </c>
      <c r="F70" s="51"/>
      <c r="G70" s="51"/>
    </row>
    <row r="71" spans="2:11">
      <c r="B71" s="23" t="s">
        <v>47</v>
      </c>
      <c r="C71" s="45"/>
      <c r="D71" s="26">
        <v>0</v>
      </c>
      <c r="E71" s="26">
        <v>0</v>
      </c>
      <c r="F71" s="51"/>
      <c r="G71" s="51"/>
    </row>
    <row r="72" spans="2:11">
      <c r="B72" s="27"/>
      <c r="C72" s="45"/>
      <c r="D72" s="26">
        <v>0</v>
      </c>
      <c r="E72" s="26">
        <v>0</v>
      </c>
      <c r="F72" s="51"/>
      <c r="G72" s="51"/>
    </row>
    <row r="73" spans="2:11" ht="16.5" customHeight="1">
      <c r="B73" s="41"/>
      <c r="C73" s="22"/>
      <c r="D73" s="182"/>
      <c r="E73" s="183"/>
      <c r="F73" s="51"/>
      <c r="G73" s="51"/>
      <c r="K73" s="52"/>
    </row>
    <row r="74" spans="2:11">
      <c r="B74" s="41"/>
      <c r="C74" s="51"/>
      <c r="D74" s="51"/>
      <c r="E74" s="51"/>
      <c r="F74" s="51"/>
      <c r="G74" s="51"/>
    </row>
    <row r="75" spans="2:11">
      <c r="B75" s="41"/>
      <c r="C75" s="51"/>
      <c r="D75" s="51"/>
      <c r="E75" s="51"/>
      <c r="F75" s="51"/>
      <c r="G75" s="51"/>
    </row>
    <row r="76" spans="2:11">
      <c r="B76" s="41"/>
      <c r="C76" s="51"/>
      <c r="D76" s="51"/>
      <c r="E76" s="51"/>
      <c r="F76" s="51"/>
      <c r="G76" s="51"/>
    </row>
    <row r="77" spans="2:11">
      <c r="B77" s="41"/>
      <c r="C77" s="51"/>
      <c r="D77" s="51"/>
      <c r="E77" s="51"/>
      <c r="F77" s="51"/>
      <c r="G77" s="51"/>
    </row>
    <row r="78" spans="2:11">
      <c r="B78" s="40"/>
    </row>
    <row r="79" spans="2:11">
      <c r="B79" s="19" t="s">
        <v>48</v>
      </c>
    </row>
    <row r="81" spans="2:6">
      <c r="B81" s="40"/>
    </row>
    <row r="82" spans="2:6" ht="24" customHeight="1">
      <c r="B82" s="21" t="s">
        <v>49</v>
      </c>
      <c r="C82" s="22" t="s">
        <v>50</v>
      </c>
      <c r="D82" s="22" t="s">
        <v>51</v>
      </c>
      <c r="E82" s="22" t="s">
        <v>52</v>
      </c>
      <c r="F82" s="22" t="s">
        <v>53</v>
      </c>
    </row>
    <row r="83" spans="2:6" ht="24" customHeight="1">
      <c r="B83" s="25" t="s">
        <v>54</v>
      </c>
      <c r="C83" s="53">
        <f>C84</f>
        <v>4879880.2300000004</v>
      </c>
      <c r="D83" s="53">
        <f>D84</f>
        <v>10059569.789999999</v>
      </c>
      <c r="E83" s="53">
        <f>E84</f>
        <v>5179689.5599999996</v>
      </c>
      <c r="F83" s="54"/>
    </row>
    <row r="84" spans="2:6">
      <c r="B84" s="25" t="s">
        <v>55</v>
      </c>
      <c r="C84" s="55">
        <v>4879880.2300000004</v>
      </c>
      <c r="D84" s="55">
        <v>10059569.789999999</v>
      </c>
      <c r="E84" s="30">
        <v>5179689.5599999996</v>
      </c>
      <c r="F84" s="30"/>
    </row>
    <row r="85" spans="2:6">
      <c r="B85" s="25" t="s">
        <v>56</v>
      </c>
      <c r="C85" s="53">
        <f>C86+C88+C89+C90+C92</f>
        <v>1598164.46</v>
      </c>
      <c r="D85" s="53">
        <f>D86+D87+D88+D89+D90+D91+D92+D93</f>
        <v>2907883.04</v>
      </c>
      <c r="E85" s="53">
        <f>E86+E87+E88+E89+E90+E91+E92+E93</f>
        <v>1309718.58</v>
      </c>
      <c r="F85" s="30">
        <v>0</v>
      </c>
    </row>
    <row r="86" spans="2:6">
      <c r="B86" s="25" t="s">
        <v>57</v>
      </c>
      <c r="C86" s="55">
        <v>77306.48</v>
      </c>
      <c r="D86" s="55">
        <v>105086.48</v>
      </c>
      <c r="E86" s="30">
        <v>27780</v>
      </c>
      <c r="F86" s="30"/>
    </row>
    <row r="87" spans="2:6">
      <c r="B87" s="25" t="s">
        <v>58</v>
      </c>
      <c r="C87" s="55"/>
      <c r="D87" s="55">
        <v>74197</v>
      </c>
      <c r="E87" s="55">
        <v>74197</v>
      </c>
      <c r="F87" s="30"/>
    </row>
    <row r="88" spans="2:6">
      <c r="B88" s="25" t="s">
        <v>59</v>
      </c>
      <c r="C88" s="55">
        <v>12500</v>
      </c>
      <c r="D88" s="55">
        <v>139050</v>
      </c>
      <c r="E88" s="55">
        <v>126550</v>
      </c>
      <c r="F88" s="30"/>
    </row>
    <row r="89" spans="2:6">
      <c r="B89" s="25" t="s">
        <v>60</v>
      </c>
      <c r="C89" s="55">
        <v>765310</v>
      </c>
      <c r="D89" s="55">
        <v>1163190</v>
      </c>
      <c r="E89" s="30">
        <v>397880</v>
      </c>
      <c r="F89" s="30"/>
    </row>
    <row r="90" spans="2:6">
      <c r="B90" s="25" t="s">
        <v>61</v>
      </c>
      <c r="C90" s="55">
        <v>279049.59999999998</v>
      </c>
      <c r="D90" s="55">
        <v>279049.59999999998</v>
      </c>
      <c r="E90" s="30"/>
      <c r="F90" s="30"/>
    </row>
    <row r="91" spans="2:6">
      <c r="B91" s="25" t="s">
        <v>62</v>
      </c>
      <c r="C91" s="55"/>
      <c r="D91" s="55">
        <v>439390</v>
      </c>
      <c r="E91" s="55">
        <v>439390</v>
      </c>
      <c r="F91" s="30"/>
    </row>
    <row r="92" spans="2:6">
      <c r="B92" s="25" t="s">
        <v>63</v>
      </c>
      <c r="C92" s="55">
        <v>463998.38</v>
      </c>
      <c r="D92" s="55">
        <v>463998.38</v>
      </c>
      <c r="E92" s="55"/>
      <c r="F92" s="30"/>
    </row>
    <row r="93" spans="2:6" ht="15">
      <c r="B93" s="56" t="s">
        <v>64</v>
      </c>
      <c r="C93" s="33"/>
      <c r="D93" s="55">
        <v>243921.58</v>
      </c>
      <c r="E93" s="55">
        <v>243921.58</v>
      </c>
      <c r="F93" s="33">
        <v>0</v>
      </c>
    </row>
    <row r="94" spans="2:6" ht="18" customHeight="1">
      <c r="C94" s="34">
        <f>C83+C85</f>
        <v>6478044.6900000004</v>
      </c>
      <c r="D94" s="34">
        <f>D83+D85</f>
        <v>12967452.829999998</v>
      </c>
      <c r="E94" s="34">
        <f>E83+E85</f>
        <v>6489408.1399999997</v>
      </c>
      <c r="F94" s="57"/>
    </row>
    <row r="97" spans="2:6" ht="21.75" customHeight="1">
      <c r="B97" s="21" t="s">
        <v>65</v>
      </c>
      <c r="C97" s="22" t="s">
        <v>50</v>
      </c>
      <c r="D97" s="22" t="s">
        <v>51</v>
      </c>
      <c r="E97" s="22" t="s">
        <v>52</v>
      </c>
      <c r="F97" s="22" t="s">
        <v>53</v>
      </c>
    </row>
    <row r="98" spans="2:6">
      <c r="B98" s="23" t="s">
        <v>66</v>
      </c>
      <c r="C98" s="24"/>
      <c r="D98" s="24"/>
      <c r="E98" s="24"/>
      <c r="F98" s="24"/>
    </row>
    <row r="99" spans="2:6">
      <c r="B99" s="25"/>
      <c r="C99" s="26"/>
      <c r="D99" s="26"/>
      <c r="E99" s="26"/>
      <c r="F99" s="26"/>
    </row>
    <row r="100" spans="2:6">
      <c r="B100" s="25" t="s">
        <v>67</v>
      </c>
      <c r="C100" s="26"/>
      <c r="D100" s="26"/>
      <c r="E100" s="26"/>
      <c r="F100" s="26"/>
    </row>
    <row r="101" spans="2:6">
      <c r="B101" s="25"/>
      <c r="C101" s="26"/>
      <c r="D101" s="26"/>
      <c r="E101" s="26"/>
      <c r="F101" s="26"/>
    </row>
    <row r="102" spans="2:6">
      <c r="B102" s="25" t="s">
        <v>68</v>
      </c>
      <c r="C102" s="26"/>
      <c r="D102" s="26"/>
      <c r="E102" s="26"/>
      <c r="F102" s="26"/>
    </row>
    <row r="103" spans="2:6" ht="15">
      <c r="B103" s="58"/>
      <c r="C103" s="28"/>
      <c r="D103" s="28"/>
      <c r="E103" s="28"/>
      <c r="F103" s="28"/>
    </row>
    <row r="104" spans="2:6" ht="16.5" customHeight="1">
      <c r="C104" s="22"/>
      <c r="D104" s="22"/>
      <c r="E104" s="22"/>
      <c r="F104" s="57"/>
    </row>
    <row r="107" spans="2:6" ht="27" customHeight="1">
      <c r="B107" s="21" t="s">
        <v>69</v>
      </c>
      <c r="C107" s="22" t="s">
        <v>9</v>
      </c>
    </row>
    <row r="108" spans="2:6">
      <c r="B108" s="23" t="s">
        <v>70</v>
      </c>
      <c r="C108" s="24"/>
    </row>
    <row r="109" spans="2:6">
      <c r="B109" s="25"/>
      <c r="C109" s="26"/>
    </row>
    <row r="110" spans="2:6">
      <c r="B110" s="27"/>
      <c r="C110" s="28"/>
    </row>
    <row r="111" spans="2:6" ht="15" customHeight="1">
      <c r="C111" s="22"/>
    </row>
    <row r="112" spans="2:6" ht="15">
      <c r="B112"/>
    </row>
    <row r="114" spans="2:6" ht="22.5" customHeight="1">
      <c r="B114" s="59" t="s">
        <v>71</v>
      </c>
      <c r="C114" s="60" t="s">
        <v>9</v>
      </c>
      <c r="D114" s="61" t="s">
        <v>72</v>
      </c>
    </row>
    <row r="115" spans="2:6">
      <c r="B115" s="62"/>
      <c r="C115" s="63"/>
      <c r="D115" s="64"/>
    </row>
    <row r="116" spans="2:6">
      <c r="B116" s="65"/>
      <c r="C116" s="66"/>
      <c r="D116" s="67"/>
    </row>
    <row r="117" spans="2:6">
      <c r="B117" s="68"/>
      <c r="C117" s="32"/>
      <c r="D117" s="32"/>
    </row>
    <row r="118" spans="2:6">
      <c r="B118" s="68"/>
      <c r="C118" s="32"/>
      <c r="D118" s="32"/>
    </row>
    <row r="119" spans="2:6">
      <c r="B119" s="69"/>
      <c r="C119" s="70"/>
      <c r="D119" s="70"/>
    </row>
    <row r="120" spans="2:6" ht="14.25" customHeight="1">
      <c r="C120" s="22"/>
      <c r="D120" s="22"/>
    </row>
    <row r="124" spans="2:6">
      <c r="B124" s="15" t="s">
        <v>73</v>
      </c>
    </row>
    <row r="126" spans="2:6" ht="20.25" customHeight="1">
      <c r="B126" s="59" t="s">
        <v>74</v>
      </c>
      <c r="C126" s="60" t="s">
        <v>9</v>
      </c>
      <c r="D126" s="22" t="s">
        <v>23</v>
      </c>
      <c r="E126" s="22" t="s">
        <v>24</v>
      </c>
      <c r="F126" s="22" t="s">
        <v>25</v>
      </c>
    </row>
    <row r="127" spans="2:6">
      <c r="B127" s="23" t="s">
        <v>75</v>
      </c>
      <c r="C127" s="71">
        <f>C128+C129+C130+C131+C132+C133+C134+C135+C136+C137+C138</f>
        <v>-834372.63000000012</v>
      </c>
      <c r="D127" s="71">
        <f>D128+D129+C130+D131+D132+D133+D134+D135+D136+D137+D138</f>
        <v>-834372.63000000012</v>
      </c>
      <c r="E127" s="72"/>
      <c r="F127" s="72"/>
    </row>
    <row r="128" spans="2:6">
      <c r="B128" s="25" t="s">
        <v>76</v>
      </c>
      <c r="C128" s="30">
        <v>8460.7999999999993</v>
      </c>
      <c r="D128" s="30">
        <v>8460.7999999999993</v>
      </c>
      <c r="E128" s="30"/>
      <c r="F128" s="30"/>
    </row>
    <row r="129" spans="2:6">
      <c r="B129" s="25" t="s">
        <v>77</v>
      </c>
      <c r="C129" s="30">
        <v>15049.03</v>
      </c>
      <c r="D129" s="30">
        <v>15049.03</v>
      </c>
      <c r="E129" s="30"/>
      <c r="F129" s="30"/>
    </row>
    <row r="130" spans="2:6">
      <c r="B130" s="25" t="s">
        <v>78</v>
      </c>
      <c r="C130" s="30">
        <v>-102422.02</v>
      </c>
      <c r="D130" s="30">
        <v>-102422.02</v>
      </c>
      <c r="E130" s="30"/>
      <c r="F130" s="30"/>
    </row>
    <row r="131" spans="2:6">
      <c r="B131" s="25" t="s">
        <v>79</v>
      </c>
      <c r="C131" s="30">
        <v>207335.8</v>
      </c>
      <c r="D131" s="30">
        <v>207335.8</v>
      </c>
      <c r="E131" s="30"/>
      <c r="F131" s="30"/>
    </row>
    <row r="132" spans="2:6">
      <c r="B132" s="25" t="s">
        <v>80</v>
      </c>
      <c r="C132" s="30">
        <v>544278.72</v>
      </c>
      <c r="D132" s="30">
        <v>544278.72</v>
      </c>
      <c r="E132" s="30"/>
      <c r="F132" s="30"/>
    </row>
    <row r="133" spans="2:6">
      <c r="B133" s="25" t="s">
        <v>81</v>
      </c>
      <c r="C133" s="30">
        <v>456896</v>
      </c>
      <c r="D133" s="30">
        <v>456896</v>
      </c>
      <c r="E133" s="30"/>
      <c r="F133" s="30"/>
    </row>
    <row r="134" spans="2:6">
      <c r="B134" s="25" t="s">
        <v>82</v>
      </c>
      <c r="C134" s="30">
        <v>58859.28</v>
      </c>
      <c r="D134" s="30">
        <v>58859.28</v>
      </c>
      <c r="E134" s="30"/>
      <c r="F134" s="30"/>
    </row>
    <row r="135" spans="2:6">
      <c r="B135" s="25" t="s">
        <v>83</v>
      </c>
      <c r="C135" s="30">
        <v>23956.22</v>
      </c>
      <c r="D135" s="30">
        <v>23956.22</v>
      </c>
      <c r="E135" s="30"/>
      <c r="F135" s="30"/>
    </row>
    <row r="136" spans="2:6">
      <c r="B136" s="25" t="s">
        <v>84</v>
      </c>
      <c r="C136" s="30">
        <v>-2156393.2400000002</v>
      </c>
      <c r="D136" s="30">
        <v>-2156393.2400000002</v>
      </c>
      <c r="E136" s="30"/>
      <c r="F136" s="30"/>
    </row>
    <row r="137" spans="2:6">
      <c r="B137" s="25" t="s">
        <v>85</v>
      </c>
      <c r="C137" s="30">
        <v>84830.78</v>
      </c>
      <c r="D137" s="30">
        <v>84830.78</v>
      </c>
      <c r="E137" s="30"/>
      <c r="F137" s="30"/>
    </row>
    <row r="138" spans="2:6">
      <c r="B138" s="25" t="s">
        <v>86</v>
      </c>
      <c r="C138" s="30">
        <v>24776</v>
      </c>
      <c r="D138" s="30">
        <v>24776</v>
      </c>
      <c r="E138" s="30"/>
      <c r="F138" s="30"/>
    </row>
    <row r="139" spans="2:6">
      <c r="B139" s="27"/>
      <c r="C139" s="33"/>
      <c r="D139" s="33"/>
      <c r="E139" s="33"/>
      <c r="F139" s="33"/>
    </row>
    <row r="140" spans="2:6" ht="16.5" customHeight="1">
      <c r="C140" s="34">
        <f>C127</f>
        <v>-834372.63000000012</v>
      </c>
      <c r="D140" s="34">
        <f>D127</f>
        <v>-834372.63000000012</v>
      </c>
      <c r="E140" s="22"/>
      <c r="F140" s="22"/>
    </row>
    <row r="145" spans="2:11">
      <c r="K145" s="52"/>
    </row>
    <row r="147" spans="2:11" ht="20.25" customHeight="1">
      <c r="B147" s="59" t="s">
        <v>87</v>
      </c>
      <c r="C147" s="60" t="s">
        <v>9</v>
      </c>
      <c r="D147" s="22" t="s">
        <v>88</v>
      </c>
      <c r="E147" s="22" t="s">
        <v>72</v>
      </c>
    </row>
    <row r="148" spans="2:11">
      <c r="B148" s="73" t="s">
        <v>89</v>
      </c>
      <c r="C148" s="74"/>
      <c r="D148" s="75"/>
      <c r="E148" s="76"/>
    </row>
    <row r="149" spans="2:11">
      <c r="B149" s="77"/>
      <c r="C149" s="78"/>
      <c r="D149" s="79"/>
      <c r="E149" s="80"/>
    </row>
    <row r="150" spans="2:11">
      <c r="B150" s="81"/>
      <c r="C150" s="82"/>
      <c r="D150" s="83"/>
      <c r="E150" s="84"/>
    </row>
    <row r="151" spans="2:11" ht="16.5" customHeight="1">
      <c r="C151" s="22"/>
      <c r="D151" s="176"/>
      <c r="E151" s="177"/>
    </row>
    <row r="154" spans="2:11" ht="27.75" customHeight="1">
      <c r="B154" s="59" t="s">
        <v>90</v>
      </c>
      <c r="C154" s="60" t="s">
        <v>9</v>
      </c>
      <c r="D154" s="22" t="s">
        <v>88</v>
      </c>
      <c r="E154" s="22" t="s">
        <v>72</v>
      </c>
    </row>
    <row r="155" spans="2:11">
      <c r="B155" s="73" t="s">
        <v>91</v>
      </c>
      <c r="C155" s="74"/>
      <c r="D155" s="75"/>
      <c r="E155" s="76"/>
    </row>
    <row r="156" spans="2:11">
      <c r="B156" s="77"/>
      <c r="C156" s="78"/>
      <c r="D156" s="79"/>
      <c r="E156" s="80"/>
    </row>
    <row r="157" spans="2:11">
      <c r="B157" s="81"/>
      <c r="C157" s="82"/>
      <c r="D157" s="83"/>
      <c r="E157" s="84"/>
    </row>
    <row r="158" spans="2:11" ht="15" customHeight="1">
      <c r="C158" s="22"/>
      <c r="D158" s="176"/>
      <c r="E158" s="177"/>
    </row>
    <row r="159" spans="2:11" ht="15">
      <c r="B159"/>
    </row>
    <row r="160" spans="2:11" ht="15">
      <c r="B160"/>
    </row>
    <row r="162" spans="2:5" ht="24" customHeight="1">
      <c r="B162" s="59" t="s">
        <v>92</v>
      </c>
      <c r="C162" s="60" t="s">
        <v>9</v>
      </c>
      <c r="D162" s="22" t="s">
        <v>88</v>
      </c>
      <c r="E162" s="22" t="s">
        <v>72</v>
      </c>
    </row>
    <row r="163" spans="2:5">
      <c r="B163" s="73" t="s">
        <v>93</v>
      </c>
      <c r="C163" s="74"/>
      <c r="D163" s="75"/>
      <c r="E163" s="76"/>
    </row>
    <row r="164" spans="2:5">
      <c r="B164" s="77"/>
      <c r="C164" s="78"/>
      <c r="D164" s="79"/>
      <c r="E164" s="80"/>
    </row>
    <row r="165" spans="2:5">
      <c r="B165" s="81"/>
      <c r="C165" s="82"/>
      <c r="D165" s="83"/>
      <c r="E165" s="84"/>
    </row>
    <row r="166" spans="2:5" ht="16.5" customHeight="1">
      <c r="C166" s="22"/>
      <c r="D166" s="176"/>
      <c r="E166" s="177"/>
    </row>
    <row r="170" spans="2:5" ht="24" customHeight="1">
      <c r="B170" s="59" t="s">
        <v>94</v>
      </c>
      <c r="C170" s="60" t="s">
        <v>9</v>
      </c>
      <c r="D170" s="85" t="s">
        <v>88</v>
      </c>
      <c r="E170" s="85" t="s">
        <v>41</v>
      </c>
    </row>
    <row r="171" spans="2:5">
      <c r="B171" s="73" t="s">
        <v>95</v>
      </c>
      <c r="C171" s="24"/>
      <c r="D171" s="24">
        <v>0</v>
      </c>
      <c r="E171" s="24">
        <v>0</v>
      </c>
    </row>
    <row r="172" spans="2:5">
      <c r="B172" s="25"/>
      <c r="C172" s="26"/>
      <c r="D172" s="26">
        <v>0</v>
      </c>
      <c r="E172" s="26">
        <v>0</v>
      </c>
    </row>
    <row r="173" spans="2:5">
      <c r="B173" s="27"/>
      <c r="C173" s="86"/>
      <c r="D173" s="86">
        <v>0</v>
      </c>
      <c r="E173" s="86">
        <v>0</v>
      </c>
    </row>
    <row r="174" spans="2:5" ht="18.75" customHeight="1">
      <c r="C174" s="22"/>
      <c r="D174" s="176"/>
      <c r="E174" s="177"/>
    </row>
    <row r="181" spans="2:5">
      <c r="B181" s="15" t="s">
        <v>96</v>
      </c>
    </row>
    <row r="182" spans="2:5">
      <c r="B182" s="15"/>
    </row>
    <row r="183" spans="2:5">
      <c r="B183" s="15" t="s">
        <v>97</v>
      </c>
    </row>
    <row r="185" spans="2:5" ht="24" customHeight="1">
      <c r="B185" s="87" t="s">
        <v>98</v>
      </c>
      <c r="C185" s="88" t="s">
        <v>9</v>
      </c>
      <c r="D185" s="22" t="s">
        <v>99</v>
      </c>
      <c r="E185" s="22" t="s">
        <v>41</v>
      </c>
    </row>
    <row r="186" spans="2:5">
      <c r="B186" s="23" t="s">
        <v>100</v>
      </c>
      <c r="C186" s="89">
        <f>C194+C201</f>
        <v>619770.80000000005</v>
      </c>
      <c r="D186" s="72"/>
      <c r="E186" s="72"/>
    </row>
    <row r="187" spans="2:5">
      <c r="B187" s="25" t="s">
        <v>101</v>
      </c>
      <c r="C187" s="55">
        <v>21000</v>
      </c>
      <c r="D187" s="30"/>
      <c r="E187" s="30"/>
    </row>
    <row r="188" spans="2:5">
      <c r="B188" s="25" t="s">
        <v>102</v>
      </c>
      <c r="C188" s="55">
        <v>6750</v>
      </c>
      <c r="D188" s="30"/>
      <c r="E188" s="30"/>
    </row>
    <row r="189" spans="2:5">
      <c r="B189" s="25" t="s">
        <v>103</v>
      </c>
      <c r="C189" s="53">
        <f>C187+C188</f>
        <v>27750</v>
      </c>
      <c r="D189" s="30"/>
      <c r="E189" s="30"/>
    </row>
    <row r="190" spans="2:5">
      <c r="B190" s="25" t="s">
        <v>104</v>
      </c>
      <c r="C190" s="55">
        <v>293250</v>
      </c>
      <c r="D190" s="30"/>
      <c r="E190" s="30"/>
    </row>
    <row r="191" spans="2:5">
      <c r="B191" s="25" t="s">
        <v>105</v>
      </c>
      <c r="C191" s="55">
        <v>1890</v>
      </c>
      <c r="D191" s="30"/>
      <c r="E191" s="30"/>
    </row>
    <row r="192" spans="2:5">
      <c r="B192" s="25" t="s">
        <v>106</v>
      </c>
      <c r="C192" s="55">
        <v>200408</v>
      </c>
      <c r="D192" s="30"/>
      <c r="E192" s="30"/>
    </row>
    <row r="193" spans="2:5">
      <c r="B193" s="25" t="s">
        <v>107</v>
      </c>
      <c r="C193" s="53">
        <f>C190+C191+C192</f>
        <v>495548</v>
      </c>
      <c r="D193" s="30"/>
      <c r="E193" s="30"/>
    </row>
    <row r="194" spans="2:5">
      <c r="B194" s="25" t="s">
        <v>108</v>
      </c>
      <c r="C194" s="53">
        <f>C189+C193</f>
        <v>523298</v>
      </c>
      <c r="D194" s="30"/>
      <c r="E194" s="30"/>
    </row>
    <row r="195" spans="2:5">
      <c r="B195" s="25" t="s">
        <v>109</v>
      </c>
      <c r="C195" s="55">
        <v>4957.8</v>
      </c>
      <c r="D195" s="30"/>
      <c r="E195" s="30"/>
    </row>
    <row r="196" spans="2:5">
      <c r="B196" s="25" t="s">
        <v>110</v>
      </c>
      <c r="C196" s="55">
        <v>3302</v>
      </c>
      <c r="D196" s="30"/>
      <c r="E196" s="30"/>
    </row>
    <row r="197" spans="2:5">
      <c r="B197" s="25" t="s">
        <v>111</v>
      </c>
      <c r="C197" s="53">
        <f>C195+C196</f>
        <v>8259.7999999999993</v>
      </c>
      <c r="D197" s="30"/>
      <c r="E197" s="30"/>
    </row>
    <row r="198" spans="2:5">
      <c r="B198" s="25" t="s">
        <v>112</v>
      </c>
      <c r="C198" s="55">
        <v>1213</v>
      </c>
      <c r="D198" s="30"/>
      <c r="E198" s="30"/>
    </row>
    <row r="199" spans="2:5">
      <c r="B199" s="25" t="s">
        <v>113</v>
      </c>
      <c r="C199" s="55">
        <v>87000</v>
      </c>
      <c r="D199" s="30"/>
      <c r="E199" s="30"/>
    </row>
    <row r="200" spans="2:5">
      <c r="B200" s="25" t="s">
        <v>114</v>
      </c>
      <c r="C200" s="53">
        <f>C199+C198</f>
        <v>88213</v>
      </c>
      <c r="D200" s="30"/>
      <c r="E200" s="30"/>
    </row>
    <row r="201" spans="2:5">
      <c r="B201" s="25" t="s">
        <v>115</v>
      </c>
      <c r="C201" s="53">
        <f>C197+C200</f>
        <v>96472.8</v>
      </c>
      <c r="D201" s="30"/>
      <c r="E201" s="30"/>
    </row>
    <row r="202" spans="2:5" ht="25.5">
      <c r="B202" s="90" t="s">
        <v>116</v>
      </c>
      <c r="C202" s="53">
        <f>C206+C211</f>
        <v>17998785.509999998</v>
      </c>
      <c r="D202" s="30"/>
      <c r="E202" s="30"/>
    </row>
    <row r="203" spans="2:5">
      <c r="B203" s="25" t="s">
        <v>117</v>
      </c>
      <c r="C203" s="55">
        <v>6711385.96</v>
      </c>
      <c r="D203" s="30"/>
      <c r="E203" s="30"/>
    </row>
    <row r="204" spans="2:5">
      <c r="B204" s="25" t="s">
        <v>118</v>
      </c>
      <c r="C204" s="55">
        <v>105857.83</v>
      </c>
      <c r="D204" s="30"/>
      <c r="E204" s="30"/>
    </row>
    <row r="205" spans="2:5">
      <c r="B205" s="25" t="s">
        <v>119</v>
      </c>
      <c r="C205" s="55">
        <v>1022366.21</v>
      </c>
      <c r="D205" s="30"/>
      <c r="E205" s="30"/>
    </row>
    <row r="206" spans="2:5">
      <c r="B206" s="25" t="s">
        <v>120</v>
      </c>
      <c r="C206" s="53">
        <f>C203+C204+C205</f>
        <v>7839610</v>
      </c>
      <c r="D206" s="30"/>
      <c r="E206" s="30"/>
    </row>
    <row r="207" spans="2:5">
      <c r="B207" s="25" t="s">
        <v>121</v>
      </c>
      <c r="C207" s="55">
        <f>C208</f>
        <v>6406557.6399999997</v>
      </c>
      <c r="D207" s="30"/>
      <c r="E207" s="30"/>
    </row>
    <row r="208" spans="2:5">
      <c r="B208" s="25" t="s">
        <v>122</v>
      </c>
      <c r="C208" s="55">
        <v>6406557.6399999997</v>
      </c>
      <c r="D208" s="30"/>
      <c r="E208" s="30"/>
    </row>
    <row r="209" spans="2:11">
      <c r="B209" s="25" t="s">
        <v>123</v>
      </c>
      <c r="C209" s="55">
        <v>665178</v>
      </c>
      <c r="D209" s="30"/>
      <c r="E209" s="30"/>
    </row>
    <row r="210" spans="2:11">
      <c r="B210" s="25" t="s">
        <v>124</v>
      </c>
      <c r="C210" s="55">
        <v>3087439.87</v>
      </c>
      <c r="D210" s="30"/>
      <c r="E210" s="30"/>
    </row>
    <row r="211" spans="2:11">
      <c r="B211" s="25" t="s">
        <v>125</v>
      </c>
      <c r="C211" s="53">
        <f>C208+C209+C210</f>
        <v>10159175.51</v>
      </c>
      <c r="D211" s="30"/>
      <c r="E211" s="30"/>
    </row>
    <row r="212" spans="2:11">
      <c r="B212" s="25" t="s">
        <v>126</v>
      </c>
      <c r="C212" s="55">
        <v>8481824.9499999993</v>
      </c>
      <c r="D212" s="30"/>
      <c r="E212" s="30"/>
    </row>
    <row r="213" spans="2:11">
      <c r="B213" s="27"/>
      <c r="C213" s="91"/>
      <c r="D213" s="33"/>
      <c r="E213" s="33"/>
    </row>
    <row r="214" spans="2:11" ht="15.75" customHeight="1">
      <c r="C214" s="34">
        <f>C186+C202</f>
        <v>18618556.309999999</v>
      </c>
      <c r="D214" s="176"/>
      <c r="E214" s="177"/>
    </row>
    <row r="215" spans="2:11" s="92" customFormat="1" ht="15.75" customHeight="1">
      <c r="C215" s="93"/>
      <c r="D215" s="94"/>
      <c r="E215" s="94"/>
    </row>
    <row r="216" spans="2:11" s="92" customFormat="1" ht="15.75" customHeight="1">
      <c r="C216" s="93"/>
      <c r="D216" s="94"/>
      <c r="E216" s="94"/>
    </row>
    <row r="221" spans="2:11">
      <c r="K221" s="52"/>
    </row>
    <row r="223" spans="2:11" ht="24.6" customHeight="1">
      <c r="B223" s="87" t="s">
        <v>127</v>
      </c>
      <c r="C223" s="88" t="s">
        <v>9</v>
      </c>
      <c r="D223" s="22" t="s">
        <v>99</v>
      </c>
      <c r="E223" s="22" t="s">
        <v>41</v>
      </c>
    </row>
    <row r="224" spans="2:11">
      <c r="B224" s="25" t="s">
        <v>128</v>
      </c>
      <c r="C224" s="55">
        <v>0.22</v>
      </c>
      <c r="D224" s="30"/>
      <c r="E224" s="30"/>
    </row>
    <row r="225" spans="2:5">
      <c r="B225" s="25" t="s">
        <v>129</v>
      </c>
      <c r="C225" s="55"/>
      <c r="D225" s="30"/>
      <c r="E225" s="30"/>
    </row>
    <row r="226" spans="2:5">
      <c r="B226" s="25" t="s">
        <v>130</v>
      </c>
      <c r="C226" s="55">
        <v>0.22</v>
      </c>
      <c r="D226" s="30"/>
      <c r="E226" s="30"/>
    </row>
    <row r="227" spans="2:5">
      <c r="B227" s="27"/>
      <c r="C227" s="91">
        <v>0.22</v>
      </c>
      <c r="D227" s="33"/>
      <c r="E227" s="33"/>
    </row>
    <row r="228" spans="2:5" ht="16.5" customHeight="1">
      <c r="C228" s="34">
        <v>0.22</v>
      </c>
      <c r="D228" s="176"/>
      <c r="E228" s="177"/>
    </row>
    <row r="232" spans="2:5">
      <c r="B232" s="15" t="s">
        <v>131</v>
      </c>
    </row>
    <row r="234" spans="2:5" ht="26.25" customHeight="1">
      <c r="B234" s="87" t="s">
        <v>132</v>
      </c>
      <c r="C234" s="88" t="s">
        <v>9</v>
      </c>
      <c r="D234" s="22" t="s">
        <v>133</v>
      </c>
      <c r="E234" s="22" t="s">
        <v>134</v>
      </c>
    </row>
    <row r="235" spans="2:5">
      <c r="B235" s="23" t="s">
        <v>135</v>
      </c>
      <c r="C235" s="89">
        <f>SUM(C236:C281)</f>
        <v>14773764.939999992</v>
      </c>
      <c r="D235" s="89">
        <f>SUM(D236:D281)</f>
        <v>100.00000000000001</v>
      </c>
      <c r="E235" s="72">
        <v>0</v>
      </c>
    </row>
    <row r="236" spans="2:5" ht="15">
      <c r="B236" s="25" t="s">
        <v>136</v>
      </c>
      <c r="C236" s="95">
        <v>8120268.0899999999</v>
      </c>
      <c r="D236" s="96">
        <v>54.96</v>
      </c>
      <c r="E236" s="30"/>
    </row>
    <row r="237" spans="2:5" ht="15">
      <c r="B237" s="25" t="s">
        <v>137</v>
      </c>
      <c r="C237" s="95">
        <v>812305.54</v>
      </c>
      <c r="D237" s="96">
        <v>5.5</v>
      </c>
      <c r="E237" s="30"/>
    </row>
    <row r="238" spans="2:5" ht="15">
      <c r="B238" s="25" t="s">
        <v>138</v>
      </c>
      <c r="C238" s="95">
        <v>852126.83</v>
      </c>
      <c r="D238" s="96">
        <v>5.77</v>
      </c>
      <c r="E238" s="30"/>
    </row>
    <row r="239" spans="2:5" ht="15">
      <c r="B239" s="25" t="s">
        <v>139</v>
      </c>
      <c r="C239" s="95">
        <v>613416.28</v>
      </c>
      <c r="D239" s="97">
        <v>4.1500000000000004</v>
      </c>
      <c r="E239" s="30"/>
    </row>
    <row r="240" spans="2:5" ht="15">
      <c r="B240" s="25" t="s">
        <v>140</v>
      </c>
      <c r="C240" s="95">
        <v>606665.03</v>
      </c>
      <c r="D240" s="96">
        <v>4.1100000000000003</v>
      </c>
      <c r="E240" s="30"/>
    </row>
    <row r="241" spans="2:5" ht="15">
      <c r="B241" s="25" t="s">
        <v>141</v>
      </c>
      <c r="C241" s="95">
        <v>523998.16</v>
      </c>
      <c r="D241" s="96">
        <v>3.55</v>
      </c>
      <c r="E241" s="30"/>
    </row>
    <row r="242" spans="2:5" ht="15">
      <c r="B242" s="25" t="s">
        <v>142</v>
      </c>
      <c r="C242" s="95">
        <v>56820.88</v>
      </c>
      <c r="D242" s="96">
        <v>0.38</v>
      </c>
      <c r="E242" s="30"/>
    </row>
    <row r="243" spans="2:5" ht="15">
      <c r="B243" s="25" t="s">
        <v>143</v>
      </c>
      <c r="C243" s="95">
        <v>1853</v>
      </c>
      <c r="D243" s="96">
        <v>0.01</v>
      </c>
      <c r="E243" s="30"/>
    </row>
    <row r="244" spans="2:5" ht="15">
      <c r="B244" s="25" t="s">
        <v>144</v>
      </c>
      <c r="C244" s="95">
        <v>3930</v>
      </c>
      <c r="D244" s="96">
        <v>0.03</v>
      </c>
      <c r="E244" s="30"/>
    </row>
    <row r="245" spans="2:5" ht="15">
      <c r="B245" s="25" t="s">
        <v>145</v>
      </c>
      <c r="C245" s="95">
        <v>31390.76</v>
      </c>
      <c r="D245" s="96">
        <v>0.21</v>
      </c>
      <c r="E245" s="30"/>
    </row>
    <row r="246" spans="2:5" ht="15">
      <c r="B246" s="25" t="s">
        <v>146</v>
      </c>
      <c r="C246" s="95">
        <v>10731.42</v>
      </c>
      <c r="D246" s="96">
        <v>7.0000000000000007E-2</v>
      </c>
      <c r="E246" s="30"/>
    </row>
    <row r="247" spans="2:5" ht="15">
      <c r="B247" s="25" t="s">
        <v>147</v>
      </c>
      <c r="C247" s="95">
        <v>3944</v>
      </c>
      <c r="D247" s="96">
        <v>0.03</v>
      </c>
      <c r="E247" s="30"/>
    </row>
    <row r="248" spans="2:5" ht="15">
      <c r="B248" s="25" t="s">
        <v>148</v>
      </c>
      <c r="C248" s="95">
        <v>142800</v>
      </c>
      <c r="D248" s="96">
        <v>0.97</v>
      </c>
      <c r="E248" s="30"/>
    </row>
    <row r="249" spans="2:5" ht="15">
      <c r="B249" s="25" t="s">
        <v>149</v>
      </c>
      <c r="C249" s="95">
        <v>1520.04</v>
      </c>
      <c r="D249" s="96">
        <v>0.01</v>
      </c>
      <c r="E249" s="30"/>
    </row>
    <row r="250" spans="2:5" ht="15">
      <c r="B250" s="25" t="s">
        <v>150</v>
      </c>
      <c r="C250" s="95">
        <v>16403.2</v>
      </c>
      <c r="D250" s="96">
        <v>0.11</v>
      </c>
      <c r="E250" s="30"/>
    </row>
    <row r="251" spans="2:5" ht="15">
      <c r="B251" s="25" t="s">
        <v>151</v>
      </c>
      <c r="C251" s="95">
        <v>348</v>
      </c>
      <c r="D251" s="96">
        <v>0</v>
      </c>
      <c r="E251" s="30"/>
    </row>
    <row r="252" spans="2:5" ht="15">
      <c r="B252" s="25" t="s">
        <v>152</v>
      </c>
      <c r="C252" s="95">
        <v>71877.25</v>
      </c>
      <c r="D252" s="96">
        <v>0.49</v>
      </c>
      <c r="E252" s="30"/>
    </row>
    <row r="253" spans="2:5" ht="15">
      <c r="B253" s="25" t="s">
        <v>153</v>
      </c>
      <c r="C253" s="95">
        <v>27016.400000000001</v>
      </c>
      <c r="D253" s="96">
        <v>0.18</v>
      </c>
      <c r="E253" s="30"/>
    </row>
    <row r="254" spans="2:5" ht="15">
      <c r="B254" s="25" t="s">
        <v>154</v>
      </c>
      <c r="C254" s="95">
        <v>108092</v>
      </c>
      <c r="D254" s="96">
        <v>0.73</v>
      </c>
      <c r="E254" s="30"/>
    </row>
    <row r="255" spans="2:5" ht="15">
      <c r="B255" s="25" t="s">
        <v>155</v>
      </c>
      <c r="C255" s="95">
        <v>1513.2</v>
      </c>
      <c r="D255" s="96">
        <v>0.01</v>
      </c>
      <c r="E255" s="30"/>
    </row>
    <row r="256" spans="2:5" ht="15">
      <c r="B256" s="25" t="s">
        <v>156</v>
      </c>
      <c r="C256" s="95">
        <v>232638</v>
      </c>
      <c r="D256" s="96">
        <v>1.57</v>
      </c>
      <c r="E256" s="30"/>
    </row>
    <row r="257" spans="2:5" ht="15">
      <c r="B257" s="25" t="s">
        <v>157</v>
      </c>
      <c r="C257" s="95">
        <v>75880.44</v>
      </c>
      <c r="D257" s="96">
        <v>0.5</v>
      </c>
      <c r="E257" s="30"/>
    </row>
    <row r="258" spans="2:5" ht="15">
      <c r="B258" s="25" t="s">
        <v>158</v>
      </c>
      <c r="C258" s="95">
        <v>17818.82</v>
      </c>
      <c r="D258" s="96">
        <v>0.12</v>
      </c>
      <c r="E258" s="30"/>
    </row>
    <row r="259" spans="2:5" ht="15">
      <c r="B259" s="25" t="s">
        <v>159</v>
      </c>
      <c r="C259" s="95">
        <v>44536.11</v>
      </c>
      <c r="D259" s="96">
        <v>0.3</v>
      </c>
      <c r="E259" s="30"/>
    </row>
    <row r="260" spans="2:5" ht="15">
      <c r="B260" s="25" t="s">
        <v>160</v>
      </c>
      <c r="C260" s="95">
        <v>20880</v>
      </c>
      <c r="D260" s="96">
        <v>0.14000000000000001</v>
      </c>
      <c r="E260" s="30"/>
    </row>
    <row r="261" spans="2:5" ht="15">
      <c r="B261" s="25" t="s">
        <v>161</v>
      </c>
      <c r="C261" s="95">
        <v>17670</v>
      </c>
      <c r="D261" s="96">
        <v>0.12</v>
      </c>
      <c r="E261" s="30"/>
    </row>
    <row r="262" spans="2:5" ht="15">
      <c r="B262" s="25" t="s">
        <v>162</v>
      </c>
      <c r="C262" s="95">
        <v>29690.2</v>
      </c>
      <c r="D262" s="96">
        <v>0.2</v>
      </c>
      <c r="E262" s="30"/>
    </row>
    <row r="263" spans="2:5" ht="15">
      <c r="B263" s="25" t="s">
        <v>163</v>
      </c>
      <c r="C263" s="95">
        <v>107561.27</v>
      </c>
      <c r="D263" s="96">
        <v>0.73</v>
      </c>
      <c r="E263" s="30"/>
    </row>
    <row r="264" spans="2:5" ht="15">
      <c r="B264" s="25" t="s">
        <v>164</v>
      </c>
      <c r="C264" s="95">
        <v>2898.25</v>
      </c>
      <c r="D264" s="96">
        <v>0.02</v>
      </c>
      <c r="E264" s="30"/>
    </row>
    <row r="265" spans="2:5" ht="15">
      <c r="B265" s="25" t="s">
        <v>165</v>
      </c>
      <c r="C265" s="95">
        <v>22875.93</v>
      </c>
      <c r="D265" s="96">
        <v>0.15</v>
      </c>
      <c r="E265" s="30"/>
    </row>
    <row r="266" spans="2:5" ht="15">
      <c r="B266" s="25" t="s">
        <v>166</v>
      </c>
      <c r="C266" s="95">
        <v>1152325.33</v>
      </c>
      <c r="D266" s="96">
        <v>7.8</v>
      </c>
      <c r="E266" s="30"/>
    </row>
    <row r="267" spans="2:5" ht="15">
      <c r="B267" s="25" t="s">
        <v>167</v>
      </c>
      <c r="C267" s="95">
        <v>33582</v>
      </c>
      <c r="D267" s="96">
        <v>0.23</v>
      </c>
      <c r="E267" s="30"/>
    </row>
    <row r="268" spans="2:5" ht="15">
      <c r="B268" s="25" t="s">
        <v>168</v>
      </c>
      <c r="C268" s="95">
        <v>26082.6</v>
      </c>
      <c r="D268" s="96">
        <v>0.18</v>
      </c>
      <c r="E268" s="30"/>
    </row>
    <row r="269" spans="2:5" ht="15">
      <c r="B269" s="25" t="s">
        <v>169</v>
      </c>
      <c r="C269" s="95">
        <v>279302.52</v>
      </c>
      <c r="D269" s="96">
        <v>1.89</v>
      </c>
      <c r="E269" s="30"/>
    </row>
    <row r="270" spans="2:5" ht="15">
      <c r="B270" s="25" t="s">
        <v>170</v>
      </c>
      <c r="C270" s="95">
        <v>69182.399999999994</v>
      </c>
      <c r="D270" s="96">
        <v>0.47</v>
      </c>
      <c r="E270" s="30"/>
    </row>
    <row r="271" spans="2:5" ht="15">
      <c r="B271" s="25" t="s">
        <v>171</v>
      </c>
      <c r="C271" s="95">
        <v>85325.6</v>
      </c>
      <c r="D271" s="96">
        <v>0.57999999999999996</v>
      </c>
      <c r="E271" s="30"/>
    </row>
    <row r="272" spans="2:5" ht="15">
      <c r="B272" s="25" t="s">
        <v>172</v>
      </c>
      <c r="C272" s="95">
        <v>3591</v>
      </c>
      <c r="D272" s="96">
        <v>0.02</v>
      </c>
      <c r="E272" s="30"/>
    </row>
    <row r="273" spans="2:5" ht="15">
      <c r="B273" s="25" t="s">
        <v>173</v>
      </c>
      <c r="C273" s="95">
        <v>23118.42</v>
      </c>
      <c r="D273" s="96">
        <v>0.16</v>
      </c>
      <c r="E273" s="30"/>
    </row>
    <row r="274" spans="2:5" ht="15">
      <c r="B274" s="25" t="s">
        <v>174</v>
      </c>
      <c r="C274" s="95">
        <v>47702.99</v>
      </c>
      <c r="D274" s="96">
        <v>0.32</v>
      </c>
      <c r="E274" s="30"/>
    </row>
    <row r="275" spans="2:5" ht="15">
      <c r="B275" s="25" t="s">
        <v>175</v>
      </c>
      <c r="C275" s="95">
        <v>56431</v>
      </c>
      <c r="D275" s="96">
        <v>0.38</v>
      </c>
      <c r="E275" s="30"/>
    </row>
    <row r="276" spans="2:5" ht="15">
      <c r="B276" s="25" t="s">
        <v>176</v>
      </c>
      <c r="C276" s="95">
        <v>17163.36</v>
      </c>
      <c r="D276" s="96">
        <v>0.12</v>
      </c>
      <c r="E276" s="30"/>
    </row>
    <row r="277" spans="2:5" ht="15">
      <c r="B277" s="25" t="s">
        <v>177</v>
      </c>
      <c r="C277" s="95">
        <v>36351.599999999999</v>
      </c>
      <c r="D277" s="96">
        <v>0.25</v>
      </c>
      <c r="E277" s="30"/>
    </row>
    <row r="278" spans="2:5" ht="15">
      <c r="B278" s="25" t="s">
        <v>178</v>
      </c>
      <c r="C278" s="95">
        <v>12693</v>
      </c>
      <c r="D278" s="96">
        <v>0.09</v>
      </c>
      <c r="E278" s="30"/>
    </row>
    <row r="279" spans="2:5" ht="15">
      <c r="B279" s="25" t="s">
        <v>179</v>
      </c>
      <c r="C279" s="95">
        <v>117508.02</v>
      </c>
      <c r="D279" s="96">
        <v>0.8</v>
      </c>
      <c r="E279" s="30"/>
    </row>
    <row r="280" spans="2:5" ht="15">
      <c r="B280" s="27" t="s">
        <v>180</v>
      </c>
      <c r="C280" s="95">
        <v>155936</v>
      </c>
      <c r="D280" s="96">
        <v>1.06</v>
      </c>
      <c r="E280" s="30">
        <v>0</v>
      </c>
    </row>
    <row r="281" spans="2:5" ht="15">
      <c r="B281" s="27" t="s">
        <v>181</v>
      </c>
      <c r="C281" s="98">
        <v>78000</v>
      </c>
      <c r="D281" s="99">
        <v>0.53</v>
      </c>
      <c r="E281" s="100">
        <v>0</v>
      </c>
    </row>
    <row r="282" spans="2:5" ht="15.75" customHeight="1">
      <c r="C282" s="34">
        <f>C235</f>
        <v>14773764.939999992</v>
      </c>
      <c r="D282" s="101">
        <f>D235</f>
        <v>100.00000000000001</v>
      </c>
      <c r="E282" s="22"/>
    </row>
    <row r="283" spans="2:5" s="92" customFormat="1" ht="15.75" customHeight="1">
      <c r="C283" s="93"/>
      <c r="D283" s="102"/>
      <c r="E283" s="103"/>
    </row>
    <row r="284" spans="2:5" s="92" customFormat="1" ht="15.75" customHeight="1">
      <c r="C284" s="93"/>
      <c r="D284" s="102"/>
      <c r="E284" s="103"/>
    </row>
    <row r="285" spans="2:5" s="92" customFormat="1" ht="15.75" customHeight="1">
      <c r="C285" s="93"/>
      <c r="D285" s="102"/>
      <c r="E285" s="103"/>
    </row>
    <row r="288" spans="2:5">
      <c r="C288" s="104"/>
    </row>
    <row r="289" spans="2:7">
      <c r="B289" s="15" t="s">
        <v>182</v>
      </c>
    </row>
    <row r="291" spans="2:7" ht="28.5" customHeight="1">
      <c r="B291" s="59" t="s">
        <v>183</v>
      </c>
      <c r="C291" s="60" t="s">
        <v>50</v>
      </c>
      <c r="D291" s="85" t="s">
        <v>51</v>
      </c>
      <c r="E291" s="85" t="s">
        <v>184</v>
      </c>
      <c r="F291" s="105" t="s">
        <v>10</v>
      </c>
      <c r="G291" s="60" t="s">
        <v>88</v>
      </c>
    </row>
    <row r="292" spans="2:7">
      <c r="B292" s="73" t="s">
        <v>185</v>
      </c>
      <c r="C292" s="89">
        <f>C293+C294+C295+C296</f>
        <v>24196413.25</v>
      </c>
      <c r="D292" s="89">
        <f>D293+D295+D296+D297+D298+D299+D300</f>
        <v>70381667.269999996</v>
      </c>
      <c r="E292" s="89">
        <f>E293+E294+E295+E296+E297+E298+E299+E300</f>
        <v>-46185254.019999996</v>
      </c>
      <c r="F292" s="24">
        <v>0</v>
      </c>
      <c r="G292" s="106">
        <v>0</v>
      </c>
    </row>
    <row r="293" spans="2:7">
      <c r="B293" s="44" t="s">
        <v>186</v>
      </c>
      <c r="C293" s="55">
        <v>89806.48</v>
      </c>
      <c r="D293" s="55">
        <v>2000000</v>
      </c>
      <c r="E293" s="55">
        <v>-1910193.52</v>
      </c>
      <c r="F293" s="26"/>
      <c r="G293" s="45"/>
    </row>
    <row r="294" spans="2:7">
      <c r="B294" s="44" t="s">
        <v>187</v>
      </c>
      <c r="C294" s="55">
        <v>2439940.11</v>
      </c>
      <c r="D294" s="107">
        <v>0</v>
      </c>
      <c r="E294" s="55">
        <v>2439940.11</v>
      </c>
      <c r="F294" s="26"/>
      <c r="G294" s="45"/>
    </row>
    <row r="295" spans="2:7">
      <c r="B295" s="44" t="s">
        <v>188</v>
      </c>
      <c r="C295" s="55">
        <v>2000000</v>
      </c>
      <c r="D295" s="55">
        <v>26805000</v>
      </c>
      <c r="E295" s="55">
        <v>-24805000</v>
      </c>
      <c r="F295" s="26"/>
      <c r="G295" s="45"/>
    </row>
    <row r="296" spans="2:7">
      <c r="B296" s="44" t="s">
        <v>189</v>
      </c>
      <c r="C296" s="55">
        <v>19666666.66</v>
      </c>
      <c r="D296" s="55">
        <v>17380254.02</v>
      </c>
      <c r="E296" s="55">
        <v>2286412.64</v>
      </c>
      <c r="F296" s="26"/>
      <c r="G296" s="45"/>
    </row>
    <row r="297" spans="2:7">
      <c r="B297" s="44" t="s">
        <v>190</v>
      </c>
      <c r="C297" s="107"/>
      <c r="D297" s="55">
        <v>2000000</v>
      </c>
      <c r="E297" s="55">
        <v>-2000000</v>
      </c>
      <c r="F297" s="26"/>
      <c r="G297" s="45"/>
    </row>
    <row r="298" spans="2:7">
      <c r="B298" s="44" t="s">
        <v>191</v>
      </c>
      <c r="C298" s="107"/>
      <c r="D298" s="55">
        <v>19666666.66</v>
      </c>
      <c r="E298" s="55">
        <v>-19666666.66</v>
      </c>
      <c r="F298" s="26"/>
      <c r="G298" s="45"/>
    </row>
    <row r="299" spans="2:7">
      <c r="B299" s="44" t="s">
        <v>192</v>
      </c>
      <c r="C299" s="107"/>
      <c r="D299" s="55">
        <v>89806.48</v>
      </c>
      <c r="E299" s="55">
        <v>-89806.48</v>
      </c>
      <c r="F299" s="26"/>
      <c r="G299" s="45"/>
    </row>
    <row r="300" spans="2:7">
      <c r="B300" s="44" t="s">
        <v>193</v>
      </c>
      <c r="C300" s="107"/>
      <c r="D300" s="55">
        <v>2439940.11</v>
      </c>
      <c r="E300" s="55">
        <v>-2439940.11</v>
      </c>
      <c r="F300" s="26"/>
      <c r="G300" s="45"/>
    </row>
    <row r="301" spans="2:7">
      <c r="B301" s="46"/>
      <c r="C301" s="28"/>
      <c r="D301" s="28"/>
      <c r="E301" s="28"/>
      <c r="F301" s="28"/>
      <c r="G301" s="47"/>
    </row>
    <row r="302" spans="2:7" ht="19.5" customHeight="1">
      <c r="C302" s="34">
        <f>C292</f>
        <v>24196413.25</v>
      </c>
      <c r="D302" s="34">
        <f>D292</f>
        <v>70381667.269999996</v>
      </c>
      <c r="E302" s="34">
        <f>E292</f>
        <v>-46185254.019999996</v>
      </c>
      <c r="F302" s="108"/>
      <c r="G302" s="109"/>
    </row>
    <row r="303" spans="2:7" s="92" customFormat="1" ht="19.5" customHeight="1">
      <c r="C303" s="93"/>
      <c r="D303" s="93"/>
      <c r="E303" s="103"/>
      <c r="F303" s="103"/>
      <c r="G303" s="103"/>
    </row>
    <row r="304" spans="2:7" s="92" customFormat="1" ht="19.5" customHeight="1">
      <c r="C304" s="93"/>
      <c r="D304" s="93"/>
      <c r="E304" s="103"/>
      <c r="F304" s="103"/>
      <c r="G304" s="103"/>
    </row>
    <row r="305" spans="2:11" s="92" customFormat="1" ht="19.5" customHeight="1">
      <c r="C305" s="93"/>
      <c r="D305" s="93"/>
      <c r="E305" s="103"/>
      <c r="F305" s="103"/>
      <c r="G305" s="103"/>
    </row>
    <row r="306" spans="2:11" s="92" customFormat="1" ht="19.5" customHeight="1">
      <c r="C306" s="93"/>
      <c r="D306" s="93"/>
      <c r="E306" s="103"/>
      <c r="F306" s="103"/>
      <c r="G306" s="103"/>
      <c r="K306" s="110"/>
    </row>
    <row r="307" spans="2:11" s="92" customFormat="1" ht="19.5" customHeight="1">
      <c r="C307" s="93"/>
      <c r="D307" s="93"/>
      <c r="E307" s="103"/>
      <c r="F307" s="103"/>
      <c r="G307" s="103"/>
    </row>
    <row r="308" spans="2:11" s="92" customFormat="1" ht="19.5" hidden="1" customHeight="1">
      <c r="C308" s="93"/>
      <c r="D308" s="93"/>
      <c r="E308" s="103"/>
      <c r="F308" s="103"/>
      <c r="G308" s="103"/>
    </row>
    <row r="309" spans="2:11" hidden="1"/>
    <row r="310" spans="2:11" hidden="1"/>
    <row r="311" spans="2:11">
      <c r="B311" s="111"/>
      <c r="C311" s="111"/>
      <c r="D311" s="111"/>
      <c r="E311" s="111"/>
      <c r="F311" s="111"/>
    </row>
    <row r="312" spans="2:11" ht="27" customHeight="1">
      <c r="B312" s="87" t="s">
        <v>194</v>
      </c>
      <c r="C312" s="88" t="s">
        <v>50</v>
      </c>
      <c r="D312" s="22" t="s">
        <v>51</v>
      </c>
      <c r="E312" s="22" t="s">
        <v>184</v>
      </c>
      <c r="F312" s="112" t="s">
        <v>88</v>
      </c>
    </row>
    <row r="313" spans="2:11">
      <c r="B313" s="73" t="s">
        <v>195</v>
      </c>
      <c r="C313" s="72"/>
      <c r="D313" s="71">
        <v>3844791.59</v>
      </c>
      <c r="E313" s="53">
        <v>-3844791.59</v>
      </c>
      <c r="F313" s="24"/>
    </row>
    <row r="314" spans="2:11">
      <c r="B314" s="44" t="s">
        <v>196</v>
      </c>
      <c r="C314" s="55">
        <v>6941259.9400000004</v>
      </c>
      <c r="D314" s="55">
        <v>549940.44999999995</v>
      </c>
      <c r="E314" s="55">
        <v>6391319.4900000002</v>
      </c>
      <c r="F314" s="26"/>
    </row>
    <row r="315" spans="2:11">
      <c r="B315" s="44" t="s">
        <v>197</v>
      </c>
      <c r="C315" s="55"/>
      <c r="D315" s="55">
        <v>279049.59999999998</v>
      </c>
      <c r="E315" s="55">
        <v>-279049.59999999998</v>
      </c>
      <c r="F315" s="26"/>
    </row>
    <row r="316" spans="2:11">
      <c r="B316" s="44" t="s">
        <v>198</v>
      </c>
      <c r="C316" s="55"/>
      <c r="D316" s="55">
        <v>6198995.0899999999</v>
      </c>
      <c r="E316" s="55">
        <v>-6198995.0899999999</v>
      </c>
      <c r="F316" s="26"/>
    </row>
    <row r="317" spans="2:11">
      <c r="B317" s="44" t="s">
        <v>199</v>
      </c>
      <c r="C317" s="55">
        <v>7124.69</v>
      </c>
      <c r="D317" s="55">
        <v>7124.69</v>
      </c>
      <c r="E317" s="55"/>
      <c r="F317" s="26"/>
    </row>
    <row r="318" spans="2:11">
      <c r="B318" s="27" t="s">
        <v>200</v>
      </c>
      <c r="C318" s="113">
        <f>C314+C317</f>
        <v>6948384.6300000008</v>
      </c>
      <c r="D318" s="113">
        <f>D314+D315+D316+D317</f>
        <v>7035109.8300000001</v>
      </c>
      <c r="E318" s="53">
        <v>-86725.2</v>
      </c>
      <c r="F318" s="28"/>
    </row>
    <row r="319" spans="2:11" ht="20.25" customHeight="1">
      <c r="C319" s="34">
        <f>C314+C317</f>
        <v>6948384.6300000008</v>
      </c>
      <c r="D319" s="34">
        <f>D313+D318</f>
        <v>10879901.42</v>
      </c>
      <c r="E319" s="114">
        <f>E313+E318</f>
        <v>-3931516.79</v>
      </c>
      <c r="F319" s="115"/>
    </row>
    <row r="323" spans="2:5">
      <c r="B323" s="15" t="s">
        <v>201</v>
      </c>
    </row>
    <row r="325" spans="2:5" ht="30.75" customHeight="1">
      <c r="B325" s="87" t="s">
        <v>202</v>
      </c>
      <c r="C325" s="88" t="s">
        <v>50</v>
      </c>
      <c r="D325" s="22" t="s">
        <v>51</v>
      </c>
      <c r="E325" s="116" t="s">
        <v>52</v>
      </c>
    </row>
    <row r="326" spans="2:5">
      <c r="B326" s="25" t="s">
        <v>203</v>
      </c>
      <c r="C326" s="55"/>
      <c r="D326" s="53">
        <v>10000</v>
      </c>
      <c r="E326" s="117">
        <v>10000</v>
      </c>
    </row>
    <row r="327" spans="2:5">
      <c r="B327" s="25" t="s">
        <v>204</v>
      </c>
      <c r="C327" s="55"/>
      <c r="D327" s="55">
        <v>10000</v>
      </c>
      <c r="E327" s="117">
        <v>10000</v>
      </c>
    </row>
    <row r="328" spans="2:5">
      <c r="B328" s="44" t="s">
        <v>205</v>
      </c>
      <c r="C328" s="38">
        <f>SUM(C329:C338)</f>
        <v>44115880.849999994</v>
      </c>
      <c r="D328" s="38">
        <f>SUM(D329:D340)</f>
        <v>56135534.879999995</v>
      </c>
      <c r="E328" s="38">
        <f>SUM(E329:E340)</f>
        <v>12019654.029999999</v>
      </c>
    </row>
    <row r="329" spans="2:5">
      <c r="B329" s="44" t="s">
        <v>206</v>
      </c>
      <c r="C329" s="55">
        <v>10778483.4</v>
      </c>
      <c r="D329" s="55">
        <v>2627789.15</v>
      </c>
      <c r="E329" s="55">
        <v>-8150694.25</v>
      </c>
    </row>
    <row r="330" spans="2:5">
      <c r="B330" s="44" t="s">
        <v>207</v>
      </c>
      <c r="C330" s="55">
        <v>2372752.34</v>
      </c>
      <c r="D330" s="55">
        <v>563604.47999999998</v>
      </c>
      <c r="E330" s="55">
        <v>-1809147.86</v>
      </c>
    </row>
    <row r="331" spans="2:5">
      <c r="B331" s="44" t="s">
        <v>208</v>
      </c>
      <c r="C331" s="55">
        <v>2373231.38</v>
      </c>
      <c r="D331" s="55">
        <v>564674.05000000005</v>
      </c>
      <c r="E331" s="55">
        <v>-1808557.33</v>
      </c>
    </row>
    <row r="332" spans="2:5">
      <c r="B332" s="44" t="s">
        <v>209</v>
      </c>
      <c r="C332" s="55">
        <v>10000002.779999999</v>
      </c>
      <c r="D332" s="55">
        <v>7067220.3700000001</v>
      </c>
      <c r="E332" s="55">
        <v>-2932782.41</v>
      </c>
    </row>
    <row r="333" spans="2:5">
      <c r="B333" s="44" t="s">
        <v>210</v>
      </c>
      <c r="C333" s="55">
        <v>4230851.1399999997</v>
      </c>
      <c r="D333" s="55">
        <v>3209307.84</v>
      </c>
      <c r="E333" s="55">
        <v>-1021543.3</v>
      </c>
    </row>
    <row r="334" spans="2:5">
      <c r="B334" s="44" t="s">
        <v>211</v>
      </c>
      <c r="C334" s="55">
        <v>1659700.08</v>
      </c>
      <c r="D334" s="55">
        <v>3180082.89</v>
      </c>
      <c r="E334" s="55">
        <v>1520382.81</v>
      </c>
    </row>
    <row r="335" spans="2:5">
      <c r="B335" s="44" t="s">
        <v>212</v>
      </c>
      <c r="C335" s="55">
        <v>10000000</v>
      </c>
      <c r="D335" s="55">
        <v>7068835.0099999998</v>
      </c>
      <c r="E335" s="55">
        <v>-2931164.99</v>
      </c>
    </row>
    <row r="336" spans="2:5">
      <c r="B336" s="44" t="s">
        <v>213</v>
      </c>
      <c r="C336" s="55">
        <v>2700859.73</v>
      </c>
      <c r="D336" s="55">
        <v>1076248.8799999999</v>
      </c>
      <c r="E336" s="55">
        <v>-1624610.85</v>
      </c>
    </row>
    <row r="337" spans="2:5">
      <c r="B337" s="44" t="s">
        <v>214</v>
      </c>
      <c r="C337" s="55"/>
      <c r="D337" s="55">
        <v>3496853.95</v>
      </c>
      <c r="E337" s="55">
        <v>3496853.95</v>
      </c>
    </row>
    <row r="338" spans="2:5">
      <c r="B338" s="44" t="s">
        <v>215</v>
      </c>
      <c r="C338" s="55"/>
      <c r="D338" s="55">
        <v>475918.26</v>
      </c>
      <c r="E338" s="55">
        <v>475918.26</v>
      </c>
    </row>
    <row r="339" spans="2:5">
      <c r="B339" s="44" t="s">
        <v>216</v>
      </c>
      <c r="C339" s="55"/>
      <c r="D339" s="55">
        <v>13402500</v>
      </c>
      <c r="E339" s="55">
        <v>13402500</v>
      </c>
    </row>
    <row r="340" spans="2:5">
      <c r="B340" s="44" t="s">
        <v>217</v>
      </c>
      <c r="C340" s="55"/>
      <c r="D340" s="55">
        <v>13402500</v>
      </c>
      <c r="E340" s="55">
        <v>13402500</v>
      </c>
    </row>
    <row r="341" spans="2:5">
      <c r="B341" s="27"/>
      <c r="C341" s="33"/>
      <c r="D341" s="33"/>
      <c r="E341" s="33"/>
    </row>
    <row r="342" spans="2:5" ht="21.75" customHeight="1">
      <c r="C342" s="115">
        <f>C328</f>
        <v>44115880.849999994</v>
      </c>
      <c r="D342" s="34">
        <f>D326+D328</f>
        <v>56145534.879999995</v>
      </c>
      <c r="E342" s="34">
        <f>E328+E326</f>
        <v>12029654.029999999</v>
      </c>
    </row>
    <row r="345" spans="2:5" ht="24" customHeight="1">
      <c r="B345" s="87" t="s">
        <v>218</v>
      </c>
      <c r="C345" s="88" t="s">
        <v>52</v>
      </c>
      <c r="D345" s="22" t="s">
        <v>219</v>
      </c>
      <c r="E345" s="118"/>
    </row>
    <row r="346" spans="2:5">
      <c r="B346" s="23" t="s">
        <v>220</v>
      </c>
      <c r="C346" s="106"/>
      <c r="D346" s="24"/>
      <c r="E346" s="42"/>
    </row>
    <row r="347" spans="2:5">
      <c r="B347" s="25"/>
      <c r="C347" s="45"/>
      <c r="D347" s="26"/>
      <c r="E347" s="42"/>
    </row>
    <row r="348" spans="2:5">
      <c r="B348" s="25" t="s">
        <v>221</v>
      </c>
      <c r="C348" s="53">
        <f>C349</f>
        <v>5179689.5599999996</v>
      </c>
      <c r="D348" s="26"/>
      <c r="E348" s="42"/>
    </row>
    <row r="349" spans="2:5">
      <c r="B349" s="31" t="s">
        <v>222</v>
      </c>
      <c r="C349" s="55">
        <v>5179689.5599999996</v>
      </c>
      <c r="D349" s="26"/>
      <c r="E349" s="42"/>
    </row>
    <row r="350" spans="2:5">
      <c r="B350" s="25" t="s">
        <v>56</v>
      </c>
      <c r="C350" s="53">
        <f>C351+C352+C353</f>
        <v>1309718.58</v>
      </c>
      <c r="D350" s="26"/>
      <c r="E350" s="42"/>
    </row>
    <row r="351" spans="2:5">
      <c r="B351" s="31" t="s">
        <v>223</v>
      </c>
      <c r="C351" s="45">
        <v>228527</v>
      </c>
      <c r="D351" s="26"/>
      <c r="E351" s="42"/>
    </row>
    <row r="352" spans="2:5">
      <c r="B352" s="31" t="s">
        <v>224</v>
      </c>
      <c r="C352" s="45">
        <v>397880</v>
      </c>
      <c r="D352" s="26"/>
      <c r="E352" s="42"/>
    </row>
    <row r="353" spans="2:7">
      <c r="B353" s="31" t="s">
        <v>225</v>
      </c>
      <c r="C353" s="45">
        <v>683311.58</v>
      </c>
      <c r="D353" s="26"/>
      <c r="E353" s="42"/>
    </row>
    <row r="354" spans="2:7">
      <c r="B354" s="25" t="s">
        <v>66</v>
      </c>
      <c r="C354" s="45"/>
      <c r="D354" s="26"/>
      <c r="E354" s="42"/>
      <c r="F354" s="8"/>
      <c r="G354" s="8"/>
    </row>
    <row r="355" spans="2:7">
      <c r="B355" s="27"/>
      <c r="C355" s="47"/>
      <c r="D355" s="28"/>
      <c r="E355" s="42"/>
      <c r="F355" s="8"/>
      <c r="G355" s="8"/>
    </row>
    <row r="356" spans="2:7" ht="18" customHeight="1">
      <c r="C356" s="34">
        <f>+C348+C350</f>
        <v>6489408.1399999997</v>
      </c>
      <c r="D356" s="22"/>
      <c r="E356" s="8"/>
      <c r="F356" s="8"/>
      <c r="G356" s="8"/>
    </row>
    <row r="357" spans="2:7">
      <c r="F357" s="8"/>
      <c r="G357" s="8"/>
    </row>
    <row r="358" spans="2:7" ht="15">
      <c r="B358" t="s">
        <v>226</v>
      </c>
      <c r="F358" s="8"/>
      <c r="G358" s="8"/>
    </row>
    <row r="359" spans="2:7">
      <c r="F359" s="8"/>
      <c r="G359" s="8"/>
    </row>
    <row r="360" spans="2:7">
      <c r="F360" s="8"/>
      <c r="G360" s="8"/>
    </row>
    <row r="361" spans="2:7">
      <c r="B361" s="15" t="s">
        <v>227</v>
      </c>
      <c r="F361" s="8"/>
      <c r="G361" s="8"/>
    </row>
    <row r="362" spans="2:7" ht="12" customHeight="1">
      <c r="B362" s="15" t="s">
        <v>228</v>
      </c>
      <c r="F362" s="8"/>
      <c r="G362" s="8"/>
    </row>
    <row r="363" spans="2:7" ht="13.5">
      <c r="B363" s="178"/>
      <c r="C363" s="178"/>
      <c r="D363" s="178"/>
      <c r="E363" s="178"/>
      <c r="F363" s="8"/>
      <c r="G363" s="8"/>
    </row>
    <row r="364" spans="2:7">
      <c r="B364" s="119"/>
      <c r="C364" s="119"/>
      <c r="D364" s="119"/>
      <c r="E364" s="119"/>
      <c r="F364" s="8"/>
      <c r="G364" s="8"/>
    </row>
    <row r="365" spans="2:7">
      <c r="B365" s="163" t="s">
        <v>229</v>
      </c>
      <c r="C365" s="164"/>
      <c r="D365" s="164"/>
      <c r="E365" s="165"/>
      <c r="F365" s="8"/>
      <c r="G365" s="8"/>
    </row>
    <row r="366" spans="2:7">
      <c r="B366" s="166" t="s">
        <v>230</v>
      </c>
      <c r="C366" s="167"/>
      <c r="D366" s="167"/>
      <c r="E366" s="168"/>
      <c r="F366" s="8"/>
      <c r="G366" s="120"/>
    </row>
    <row r="367" spans="2:7">
      <c r="B367" s="169" t="s">
        <v>231</v>
      </c>
      <c r="C367" s="170"/>
      <c r="D367" s="170"/>
      <c r="E367" s="171"/>
      <c r="F367" s="8"/>
      <c r="G367" s="120"/>
    </row>
    <row r="368" spans="2:7">
      <c r="B368" s="161" t="s">
        <v>232</v>
      </c>
      <c r="C368" s="162"/>
      <c r="E368" s="121">
        <v>64803810.329999998</v>
      </c>
      <c r="F368" s="8"/>
      <c r="G368" s="120"/>
    </row>
    <row r="369" spans="2:11">
      <c r="B369" s="158"/>
      <c r="C369" s="158"/>
      <c r="D369" s="8"/>
      <c r="F369" s="8"/>
      <c r="G369" s="120"/>
    </row>
    <row r="370" spans="2:11">
      <c r="B370" s="172" t="s">
        <v>233</v>
      </c>
      <c r="C370" s="173"/>
      <c r="D370" s="122"/>
      <c r="E370" s="123">
        <f>SUM(D371:D375)</f>
        <v>0.22</v>
      </c>
      <c r="F370" s="120"/>
      <c r="G370" s="8"/>
    </row>
    <row r="371" spans="2:11">
      <c r="B371" s="151" t="s">
        <v>234</v>
      </c>
      <c r="C371" s="152"/>
      <c r="D371" s="124"/>
      <c r="E371" s="125"/>
      <c r="F371" s="8"/>
      <c r="G371" s="8"/>
    </row>
    <row r="372" spans="2:11">
      <c r="B372" s="151" t="s">
        <v>235</v>
      </c>
      <c r="C372" s="152"/>
      <c r="D372" s="124"/>
      <c r="E372" s="125"/>
      <c r="F372" s="8"/>
      <c r="G372" s="8"/>
    </row>
    <row r="373" spans="2:11">
      <c r="B373" s="151" t="s">
        <v>236</v>
      </c>
      <c r="C373" s="152"/>
      <c r="D373" s="124"/>
      <c r="E373" s="125"/>
      <c r="F373" s="8"/>
      <c r="G373" s="8"/>
    </row>
    <row r="374" spans="2:11">
      <c r="B374" s="151" t="s">
        <v>237</v>
      </c>
      <c r="C374" s="152"/>
      <c r="D374" s="124"/>
      <c r="E374" s="125"/>
      <c r="F374" s="8"/>
      <c r="G374" s="8"/>
    </row>
    <row r="375" spans="2:11">
      <c r="B375" s="151" t="s">
        <v>238</v>
      </c>
      <c r="C375" s="152"/>
      <c r="D375" s="124">
        <v>0.22</v>
      </c>
      <c r="E375" s="125"/>
      <c r="F375" s="8"/>
      <c r="G375" s="8"/>
    </row>
    <row r="376" spans="2:11">
      <c r="B376" s="158"/>
      <c r="C376" s="158"/>
      <c r="D376" s="8"/>
      <c r="F376" s="8"/>
      <c r="G376" s="8"/>
    </row>
    <row r="377" spans="2:11">
      <c r="B377" s="172" t="s">
        <v>239</v>
      </c>
      <c r="C377" s="173"/>
      <c r="D377" s="122"/>
      <c r="E377" s="126">
        <f>SUM(D378:D381)</f>
        <v>46185254.020000003</v>
      </c>
      <c r="F377" s="8"/>
      <c r="G377" s="8"/>
    </row>
    <row r="378" spans="2:11">
      <c r="B378" s="151" t="s">
        <v>240</v>
      </c>
      <c r="C378" s="152"/>
      <c r="D378" s="124"/>
      <c r="E378" s="125"/>
      <c r="F378" s="8"/>
      <c r="G378" s="8"/>
    </row>
    <row r="379" spans="2:11">
      <c r="B379" s="151" t="s">
        <v>241</v>
      </c>
      <c r="C379" s="152"/>
      <c r="D379" s="124"/>
      <c r="E379" s="125"/>
      <c r="F379" s="8"/>
      <c r="G379" s="8"/>
    </row>
    <row r="380" spans="2:11">
      <c r="B380" s="151" t="s">
        <v>242</v>
      </c>
      <c r="C380" s="152"/>
      <c r="D380" s="124"/>
      <c r="E380" s="125"/>
      <c r="F380" s="8"/>
      <c r="G380" s="8"/>
    </row>
    <row r="381" spans="2:11">
      <c r="B381" s="174" t="s">
        <v>243</v>
      </c>
      <c r="C381" s="175"/>
      <c r="D381" s="126">
        <v>46185254.020000003</v>
      </c>
      <c r="E381" s="127"/>
      <c r="F381" s="8"/>
      <c r="G381" s="8"/>
    </row>
    <row r="382" spans="2:11">
      <c r="B382" s="158"/>
      <c r="C382" s="158"/>
      <c r="F382" s="8"/>
      <c r="G382" s="8"/>
    </row>
    <row r="383" spans="2:11">
      <c r="B383" s="161" t="s">
        <v>244</v>
      </c>
      <c r="C383" s="162"/>
      <c r="E383" s="128">
        <f>+E368+E370-E377</f>
        <v>18618556.529999994</v>
      </c>
      <c r="F383" s="8"/>
      <c r="G383" s="120"/>
    </row>
    <row r="384" spans="2:11">
      <c r="B384" s="119"/>
      <c r="C384" s="119"/>
      <c r="D384" s="119"/>
      <c r="E384" s="119"/>
      <c r="F384" s="8"/>
      <c r="G384" s="8"/>
      <c r="K384" s="52"/>
    </row>
    <row r="385" spans="2:8">
      <c r="B385" s="119"/>
      <c r="C385" s="119"/>
      <c r="D385" s="119"/>
      <c r="E385" s="119"/>
      <c r="F385" s="8"/>
      <c r="G385" s="8"/>
    </row>
    <row r="386" spans="2:8">
      <c r="B386" s="163" t="s">
        <v>245</v>
      </c>
      <c r="C386" s="164"/>
      <c r="D386" s="164"/>
      <c r="E386" s="165"/>
      <c r="F386" s="8"/>
      <c r="G386" s="8"/>
    </row>
    <row r="387" spans="2:8">
      <c r="B387" s="166" t="s">
        <v>246</v>
      </c>
      <c r="C387" s="167"/>
      <c r="D387" s="167"/>
      <c r="E387" s="168"/>
      <c r="F387" s="8"/>
      <c r="G387" s="8"/>
    </row>
    <row r="388" spans="2:8">
      <c r="B388" s="169" t="s">
        <v>231</v>
      </c>
      <c r="C388" s="170"/>
      <c r="D388" s="170"/>
      <c r="E388" s="171"/>
      <c r="F388" s="8"/>
      <c r="G388" s="8"/>
    </row>
    <row r="389" spans="2:8">
      <c r="B389" s="161" t="s">
        <v>247</v>
      </c>
      <c r="C389" s="162"/>
      <c r="E389" s="129">
        <v>21263173.079999998</v>
      </c>
      <c r="F389" s="8"/>
      <c r="G389" s="8"/>
    </row>
    <row r="390" spans="2:8">
      <c r="B390" s="158"/>
      <c r="C390" s="158"/>
      <c r="F390" s="8"/>
      <c r="G390" s="8"/>
    </row>
    <row r="391" spans="2:8">
      <c r="B391" s="159" t="s">
        <v>248</v>
      </c>
      <c r="C391" s="160"/>
      <c r="D391" s="122"/>
      <c r="E391" s="130">
        <f>SUM(D391:D408)</f>
        <v>6489408.1399999997</v>
      </c>
      <c r="F391" s="8"/>
      <c r="G391" s="8"/>
    </row>
    <row r="392" spans="2:8">
      <c r="B392" s="151" t="s">
        <v>249</v>
      </c>
      <c r="C392" s="152"/>
      <c r="D392" s="131">
        <v>228527</v>
      </c>
      <c r="E392" s="132"/>
      <c r="F392" s="120"/>
      <c r="G392" s="8"/>
      <c r="H392" s="133"/>
    </row>
    <row r="393" spans="2:8">
      <c r="B393" s="151" t="s">
        <v>250</v>
      </c>
      <c r="C393" s="152"/>
      <c r="D393" s="131"/>
      <c r="E393" s="132"/>
      <c r="F393" s="120"/>
      <c r="G393" s="8"/>
    </row>
    <row r="394" spans="2:8">
      <c r="B394" s="151" t="s">
        <v>251</v>
      </c>
      <c r="C394" s="152"/>
      <c r="D394" s="131">
        <v>397880</v>
      </c>
      <c r="E394" s="132"/>
      <c r="F394" s="8"/>
      <c r="G394" s="8"/>
      <c r="H394" s="134"/>
    </row>
    <row r="395" spans="2:8">
      <c r="B395" s="151" t="s">
        <v>252</v>
      </c>
      <c r="C395" s="152"/>
      <c r="D395" s="131"/>
      <c r="E395" s="132"/>
      <c r="F395" s="8"/>
      <c r="G395" s="8"/>
    </row>
    <row r="396" spans="2:8">
      <c r="B396" s="151" t="s">
        <v>253</v>
      </c>
      <c r="C396" s="152"/>
      <c r="D396" s="131"/>
      <c r="E396" s="132"/>
      <c r="F396" s="8"/>
      <c r="G396" s="120"/>
    </row>
    <row r="397" spans="2:8">
      <c r="B397" s="151" t="s">
        <v>254</v>
      </c>
      <c r="C397" s="152"/>
      <c r="D397" s="131">
        <v>683311.58</v>
      </c>
      <c r="E397" s="132"/>
      <c r="F397" s="8"/>
      <c r="G397" s="8"/>
    </row>
    <row r="398" spans="2:8">
      <c r="B398" s="151" t="s">
        <v>255</v>
      </c>
      <c r="C398" s="152"/>
      <c r="D398" s="131"/>
      <c r="E398" s="132"/>
      <c r="F398" s="8"/>
      <c r="G398" s="120"/>
    </row>
    <row r="399" spans="2:8">
      <c r="B399" s="151" t="s">
        <v>256</v>
      </c>
      <c r="C399" s="152"/>
      <c r="D399" s="131"/>
      <c r="E399" s="132"/>
      <c r="F399" s="8"/>
      <c r="G399" s="8"/>
    </row>
    <row r="400" spans="2:8">
      <c r="B400" s="151" t="s">
        <v>257</v>
      </c>
      <c r="C400" s="152"/>
      <c r="D400" s="131"/>
      <c r="E400" s="132"/>
      <c r="F400" s="8"/>
      <c r="G400" s="120"/>
    </row>
    <row r="401" spans="2:8">
      <c r="B401" s="151" t="s">
        <v>258</v>
      </c>
      <c r="C401" s="152"/>
      <c r="D401" s="131">
        <v>5179689.5599999996</v>
      </c>
      <c r="E401" s="132"/>
      <c r="F401" s="8"/>
      <c r="G401" s="120"/>
    </row>
    <row r="402" spans="2:8">
      <c r="B402" s="151" t="s">
        <v>259</v>
      </c>
      <c r="C402" s="152"/>
      <c r="D402" s="131"/>
      <c r="E402" s="132"/>
      <c r="F402" s="8"/>
      <c r="G402" s="120"/>
      <c r="H402" s="134"/>
    </row>
    <row r="403" spans="2:8">
      <c r="B403" s="151" t="s">
        <v>260</v>
      </c>
      <c r="C403" s="152"/>
      <c r="D403" s="131"/>
      <c r="E403" s="132"/>
      <c r="F403" s="8"/>
      <c r="G403" s="120"/>
      <c r="H403" s="134"/>
    </row>
    <row r="404" spans="2:8">
      <c r="B404" s="151" t="s">
        <v>261</v>
      </c>
      <c r="C404" s="152"/>
      <c r="D404" s="131"/>
      <c r="E404" s="132"/>
      <c r="F404" s="8"/>
      <c r="G404" s="135"/>
    </row>
    <row r="405" spans="2:8">
      <c r="B405" s="151" t="s">
        <v>262</v>
      </c>
      <c r="C405" s="152"/>
      <c r="D405" s="131"/>
      <c r="E405" s="132"/>
      <c r="F405" s="8"/>
      <c r="G405" s="8"/>
    </row>
    <row r="406" spans="2:8">
      <c r="B406" s="151" t="s">
        <v>263</v>
      </c>
      <c r="C406" s="152"/>
      <c r="D406" s="131"/>
      <c r="E406" s="132"/>
      <c r="F406" s="8"/>
      <c r="G406" s="8"/>
    </row>
    <row r="407" spans="2:8" ht="12.75" customHeight="1">
      <c r="B407" s="151" t="s">
        <v>264</v>
      </c>
      <c r="C407" s="152"/>
      <c r="D407" s="131"/>
      <c r="E407" s="132"/>
      <c r="F407" s="8"/>
      <c r="G407" s="8"/>
    </row>
    <row r="408" spans="2:8">
      <c r="B408" s="153" t="s">
        <v>265</v>
      </c>
      <c r="C408" s="154"/>
      <c r="D408" s="131"/>
      <c r="E408" s="132"/>
      <c r="F408" s="8"/>
      <c r="G408" s="8"/>
    </row>
    <row r="409" spans="2:8">
      <c r="B409" s="158"/>
      <c r="C409" s="158"/>
      <c r="D409" s="136"/>
      <c r="F409" s="8"/>
      <c r="G409" s="8"/>
    </row>
    <row r="410" spans="2:8">
      <c r="B410" s="159" t="s">
        <v>266</v>
      </c>
      <c r="C410" s="160"/>
      <c r="D410" s="137"/>
      <c r="E410" s="130">
        <f>SUM(D410:D417)</f>
        <v>0</v>
      </c>
      <c r="F410" s="8"/>
      <c r="G410" s="8"/>
    </row>
    <row r="411" spans="2:8">
      <c r="B411" s="151" t="s">
        <v>267</v>
      </c>
      <c r="C411" s="152"/>
      <c r="D411" s="131"/>
      <c r="E411" s="132"/>
      <c r="F411" s="8"/>
      <c r="G411" s="8"/>
    </row>
    <row r="412" spans="2:8">
      <c r="B412" s="151" t="s">
        <v>268</v>
      </c>
      <c r="C412" s="152"/>
      <c r="D412" s="131"/>
      <c r="E412" s="132"/>
      <c r="F412" s="8"/>
      <c r="G412" s="8"/>
    </row>
    <row r="413" spans="2:8">
      <c r="B413" s="151" t="s">
        <v>269</v>
      </c>
      <c r="C413" s="152"/>
      <c r="D413" s="131"/>
      <c r="E413" s="132"/>
      <c r="F413" s="8"/>
      <c r="G413" s="8"/>
    </row>
    <row r="414" spans="2:8">
      <c r="B414" s="151" t="s">
        <v>270</v>
      </c>
      <c r="C414" s="152"/>
      <c r="D414" s="131"/>
      <c r="E414" s="132"/>
      <c r="F414" s="8"/>
      <c r="G414" s="8"/>
    </row>
    <row r="415" spans="2:8">
      <c r="B415" s="151" t="s">
        <v>271</v>
      </c>
      <c r="C415" s="152"/>
      <c r="D415" s="131"/>
      <c r="E415" s="132"/>
      <c r="F415" s="8"/>
      <c r="G415" s="8"/>
    </row>
    <row r="416" spans="2:8">
      <c r="B416" s="151" t="s">
        <v>272</v>
      </c>
      <c r="C416" s="152"/>
      <c r="D416" s="131"/>
      <c r="E416" s="132"/>
      <c r="F416" s="8"/>
      <c r="G416" s="8"/>
    </row>
    <row r="417" spans="2:7">
      <c r="B417" s="153" t="s">
        <v>273</v>
      </c>
      <c r="C417" s="154"/>
      <c r="D417" s="131"/>
      <c r="E417" s="132"/>
      <c r="F417" s="8"/>
      <c r="G417" s="8"/>
    </row>
    <row r="418" spans="2:7">
      <c r="B418" s="155"/>
      <c r="C418" s="155"/>
      <c r="D418" s="136"/>
      <c r="F418" s="8"/>
      <c r="G418" s="8"/>
    </row>
    <row r="419" spans="2:7">
      <c r="B419" s="138" t="s">
        <v>274</v>
      </c>
      <c r="E419" s="128">
        <f>+E389-E391+E410</f>
        <v>14773764.939999998</v>
      </c>
      <c r="F419" s="120"/>
      <c r="G419" s="120"/>
    </row>
    <row r="420" spans="2:7">
      <c r="F420" s="139"/>
      <c r="G420" s="8"/>
    </row>
    <row r="421" spans="2:7">
      <c r="F421" s="8"/>
      <c r="G421" s="8"/>
    </row>
    <row r="422" spans="2:7">
      <c r="F422" s="140"/>
      <c r="G422" s="8"/>
    </row>
    <row r="423" spans="2:7">
      <c r="F423" s="140"/>
      <c r="G423" s="8"/>
    </row>
    <row r="424" spans="2:7">
      <c r="F424" s="8"/>
      <c r="G424" s="8"/>
    </row>
    <row r="425" spans="2:7">
      <c r="B425" s="156" t="s">
        <v>275</v>
      </c>
      <c r="C425" s="156"/>
      <c r="D425" s="156"/>
      <c r="E425" s="156"/>
      <c r="F425" s="156"/>
      <c r="G425" s="8"/>
    </row>
    <row r="426" spans="2:7">
      <c r="B426" s="141"/>
      <c r="C426" s="141"/>
      <c r="D426" s="141"/>
      <c r="E426" s="141"/>
      <c r="F426" s="141"/>
      <c r="G426" s="8"/>
    </row>
    <row r="427" spans="2:7">
      <c r="B427" s="141"/>
      <c r="C427" s="141"/>
      <c r="D427" s="141"/>
      <c r="E427" s="141"/>
      <c r="F427" s="141"/>
      <c r="G427" s="8"/>
    </row>
    <row r="428" spans="2:7" ht="21" customHeight="1">
      <c r="B428" s="59" t="s">
        <v>276</v>
      </c>
      <c r="C428" s="60" t="s">
        <v>50</v>
      </c>
      <c r="D428" s="85" t="s">
        <v>51</v>
      </c>
      <c r="E428" s="85" t="s">
        <v>52</v>
      </c>
      <c r="F428" s="8"/>
      <c r="G428" s="8"/>
    </row>
    <row r="429" spans="2:7">
      <c r="B429" s="23" t="s">
        <v>277</v>
      </c>
      <c r="C429" s="142">
        <v>0</v>
      </c>
      <c r="D429" s="106"/>
      <c r="E429" s="106"/>
      <c r="F429" s="8"/>
      <c r="G429" s="8"/>
    </row>
    <row r="430" spans="2:7">
      <c r="B430" s="25"/>
      <c r="C430" s="143">
        <v>0</v>
      </c>
      <c r="D430" s="45"/>
      <c r="E430" s="45"/>
      <c r="F430" s="8"/>
      <c r="G430" s="8"/>
    </row>
    <row r="431" spans="2:7">
      <c r="B431" s="27"/>
      <c r="C431" s="144">
        <v>0</v>
      </c>
      <c r="D431" s="145">
        <v>0</v>
      </c>
      <c r="E431" s="145">
        <v>0</v>
      </c>
      <c r="F431" s="8"/>
      <c r="G431" s="8"/>
    </row>
    <row r="432" spans="2:7" ht="21" customHeight="1">
      <c r="C432" s="22"/>
      <c r="D432" s="22"/>
      <c r="E432" s="22"/>
      <c r="F432" s="8"/>
      <c r="G432" s="8"/>
    </row>
    <row r="433" spans="2:7">
      <c r="F433" s="8"/>
      <c r="G433" s="8"/>
    </row>
    <row r="434" spans="2:7">
      <c r="F434" s="8"/>
      <c r="G434" s="8"/>
    </row>
    <row r="435" spans="2:7">
      <c r="F435" s="8"/>
      <c r="G435" s="8"/>
    </row>
    <row r="436" spans="2:7">
      <c r="F436" s="8"/>
      <c r="G436" s="8"/>
    </row>
    <row r="437" spans="2:7">
      <c r="B437" s="52" t="s">
        <v>278</v>
      </c>
      <c r="F437" s="8"/>
      <c r="G437" s="8"/>
    </row>
    <row r="438" spans="2:7" ht="12" customHeight="1">
      <c r="F438" s="8"/>
      <c r="G438" s="8"/>
    </row>
    <row r="439" spans="2:7" ht="12" customHeight="1">
      <c r="F439" s="8"/>
      <c r="G439" s="8"/>
    </row>
    <row r="440" spans="2:7" ht="12" customHeight="1">
      <c r="F440" s="8"/>
      <c r="G440" s="8"/>
    </row>
    <row r="441" spans="2:7" ht="12" customHeight="1">
      <c r="F441" s="8"/>
      <c r="G441" s="8"/>
    </row>
    <row r="442" spans="2:7" ht="12" customHeight="1">
      <c r="F442" s="8"/>
      <c r="G442" s="8"/>
    </row>
    <row r="443" spans="2:7" ht="12" customHeight="1">
      <c r="F443" s="8"/>
      <c r="G443" s="8"/>
    </row>
    <row r="444" spans="2:7" ht="12" customHeight="1">
      <c r="F444" s="8"/>
      <c r="G444" s="8"/>
    </row>
    <row r="445" spans="2:7" ht="12" customHeight="1">
      <c r="F445" s="8"/>
      <c r="G445" s="8"/>
    </row>
    <row r="446" spans="2:7" ht="12" customHeight="1">
      <c r="F446" s="8"/>
      <c r="G446" s="8"/>
    </row>
    <row r="447" spans="2:7" ht="12" customHeight="1">
      <c r="F447" s="8"/>
      <c r="G447" s="8"/>
    </row>
    <row r="448" spans="2:7" ht="12" customHeight="1">
      <c r="F448" s="8"/>
      <c r="G448" s="8"/>
    </row>
    <row r="449" spans="2:11" ht="12" customHeight="1">
      <c r="F449" s="8"/>
      <c r="G449" s="8"/>
    </row>
    <row r="450" spans="2:11" ht="12" customHeight="1">
      <c r="F450" s="8"/>
      <c r="G450" s="8"/>
    </row>
    <row r="451" spans="2:11">
      <c r="C451" s="119"/>
      <c r="D451" s="119"/>
      <c r="E451" s="119"/>
    </row>
    <row r="452" spans="2:11">
      <c r="B452" s="146" t="s">
        <v>279</v>
      </c>
      <c r="C452" s="119"/>
      <c r="D452" s="119"/>
      <c r="E452" s="119"/>
    </row>
    <row r="453" spans="2:11">
      <c r="B453" s="147" t="s">
        <v>280</v>
      </c>
      <c r="C453" s="119"/>
      <c r="D453" s="157" t="s">
        <v>281</v>
      </c>
      <c r="E453" s="157"/>
      <c r="F453" s="8"/>
      <c r="G453" s="148"/>
    </row>
    <row r="454" spans="2:11">
      <c r="B454" s="147" t="s">
        <v>282</v>
      </c>
      <c r="C454" s="119"/>
      <c r="D454" s="150" t="s">
        <v>283</v>
      </c>
      <c r="E454" s="150"/>
      <c r="F454" s="149"/>
      <c r="G454" s="149"/>
    </row>
    <row r="455" spans="2:11">
      <c r="B455" s="147"/>
      <c r="C455" s="119"/>
      <c r="D455" s="147"/>
      <c r="E455" s="147"/>
      <c r="F455" s="149"/>
      <c r="G455" s="149"/>
    </row>
    <row r="456" spans="2:11">
      <c r="B456" s="147"/>
      <c r="C456" s="119"/>
      <c r="D456" s="147"/>
      <c r="E456" s="147"/>
      <c r="F456" s="149"/>
      <c r="G456" s="149"/>
    </row>
    <row r="457" spans="2:11">
      <c r="B457" s="147"/>
      <c r="C457" s="119"/>
      <c r="D457" s="147"/>
      <c r="E457" s="147"/>
      <c r="F457" s="149"/>
      <c r="G457" s="149"/>
    </row>
    <row r="458" spans="2:11">
      <c r="B458" s="147"/>
      <c r="C458" s="119"/>
      <c r="D458" s="147"/>
      <c r="E458" s="147"/>
      <c r="F458" s="149"/>
      <c r="G458" s="149"/>
    </row>
    <row r="459" spans="2:11">
      <c r="B459" s="147"/>
      <c r="C459" s="119"/>
      <c r="D459" s="147"/>
      <c r="E459" s="147"/>
      <c r="F459" s="149"/>
      <c r="G459" s="149"/>
    </row>
    <row r="460" spans="2:11">
      <c r="B460" s="147"/>
      <c r="C460" s="119"/>
      <c r="D460" s="147"/>
      <c r="E460" s="147"/>
      <c r="F460" s="149"/>
      <c r="G460" s="149"/>
    </row>
    <row r="461" spans="2:11">
      <c r="B461" s="147"/>
      <c r="C461" s="119"/>
      <c r="D461" s="147"/>
      <c r="E461" s="147"/>
      <c r="F461" s="149"/>
      <c r="G461" s="149"/>
    </row>
    <row r="462" spans="2:11">
      <c r="B462" s="147"/>
      <c r="C462" s="119"/>
      <c r="D462" s="147"/>
      <c r="E462" s="147"/>
      <c r="F462" s="149"/>
      <c r="G462" s="149"/>
    </row>
    <row r="463" spans="2:11">
      <c r="B463" s="147"/>
      <c r="C463" s="119"/>
      <c r="D463" s="147"/>
      <c r="E463" s="147"/>
      <c r="F463" s="149"/>
      <c r="G463" s="149"/>
      <c r="K463" s="52"/>
    </row>
    <row r="464" spans="2:11">
      <c r="B464" s="147"/>
      <c r="C464" s="119"/>
      <c r="D464" s="147"/>
      <c r="E464" s="147"/>
      <c r="F464" s="149"/>
      <c r="G464" s="149"/>
    </row>
    <row r="465" spans="2:7">
      <c r="B465" s="147"/>
      <c r="C465" s="119"/>
      <c r="D465" s="147"/>
      <c r="E465" s="147"/>
      <c r="F465" s="149"/>
      <c r="G465" s="149"/>
    </row>
    <row r="466" spans="2:7">
      <c r="B466" s="147"/>
      <c r="C466" s="119"/>
      <c r="D466" s="147"/>
      <c r="E466" s="147"/>
      <c r="F466" s="149"/>
      <c r="G466" s="149"/>
    </row>
    <row r="467" spans="2:7">
      <c r="B467" s="147"/>
      <c r="C467" s="119"/>
      <c r="D467" s="147"/>
      <c r="E467" s="147"/>
      <c r="F467" s="149"/>
      <c r="G467" s="149"/>
    </row>
    <row r="468" spans="2:7">
      <c r="B468" s="147"/>
      <c r="C468" s="119"/>
      <c r="D468" s="147"/>
      <c r="E468" s="147"/>
      <c r="F468" s="149"/>
      <c r="G468" s="149"/>
    </row>
    <row r="469" spans="2:7">
      <c r="B469" s="147"/>
      <c r="C469" s="119"/>
      <c r="D469" s="147"/>
      <c r="E469" s="147"/>
      <c r="F469" s="149"/>
      <c r="G469" s="149"/>
    </row>
    <row r="470" spans="2:7">
      <c r="B470" s="147"/>
      <c r="C470" s="119"/>
      <c r="D470" s="147"/>
      <c r="E470" s="147"/>
      <c r="F470" s="149"/>
      <c r="G470" s="149"/>
    </row>
    <row r="473" spans="2:7" ht="12.75" customHeight="1"/>
    <row r="476" spans="2:7" ht="12.75" customHeight="1"/>
    <row r="499" spans="11:11">
      <c r="K499" s="1">
        <v>15</v>
      </c>
    </row>
  </sheetData>
  <mergeCells count="67">
    <mergeCell ref="B363:E363"/>
    <mergeCell ref="A2:K2"/>
    <mergeCell ref="A3:K3"/>
    <mergeCell ref="A4:K4"/>
    <mergeCell ref="A9:K9"/>
    <mergeCell ref="D73:E73"/>
    <mergeCell ref="D151:E151"/>
    <mergeCell ref="D158:E158"/>
    <mergeCell ref="D166:E166"/>
    <mergeCell ref="D174:E174"/>
    <mergeCell ref="D214:E214"/>
    <mergeCell ref="D228:E228"/>
    <mergeCell ref="B376:C376"/>
    <mergeCell ref="B365:E365"/>
    <mergeCell ref="B366:E366"/>
    <mergeCell ref="B367:E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90:C390"/>
    <mergeCell ref="B377:C377"/>
    <mergeCell ref="B378:C378"/>
    <mergeCell ref="B379:C379"/>
    <mergeCell ref="B380:C380"/>
    <mergeCell ref="B381:C381"/>
    <mergeCell ref="B382:C382"/>
    <mergeCell ref="B383:C383"/>
    <mergeCell ref="B386:E386"/>
    <mergeCell ref="B387:E387"/>
    <mergeCell ref="B388:E388"/>
    <mergeCell ref="B389:C389"/>
    <mergeCell ref="B402:C402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14:C414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D454:E454"/>
    <mergeCell ref="B415:C415"/>
    <mergeCell ref="B416:C416"/>
    <mergeCell ref="B417:C417"/>
    <mergeCell ref="B418:C418"/>
    <mergeCell ref="B425:F425"/>
    <mergeCell ref="D453:E453"/>
  </mergeCells>
  <dataValidations count="4">
    <dataValidation allowBlank="1" showInputMessage="1" showErrorMessage="1" prompt="Especificar origen de dicho recurso: Federal, Estatal, Municipal, Particulares." sqref="D147 D154 D162"/>
    <dataValidation allowBlank="1" showInputMessage="1" showErrorMessage="1" prompt="Características cualitativas significativas que les impacten financieramente." sqref="D114:E114 E147 E154 E162"/>
    <dataValidation allowBlank="1" showInputMessage="1" showErrorMessage="1" prompt="Corresponde al número de la cuenta de acuerdo al Plan de Cuentas emitido por el CONAC (DOF 22/11/2010)." sqref="B114"/>
    <dataValidation allowBlank="1" showInputMessage="1" showErrorMessage="1" prompt="Saldo final del periodo que corresponde la cuenta pública presentada (mensual:  enero, febrero, marzo, etc.; trimestral: 1er, 2do, 3ro. o 4to.)." sqref="C114 C147 C154 C162"/>
  </dataValidations>
  <pageMargins left="0.47244094488188981" right="0.70866141732283472" top="0.39370078740157483" bottom="0.74803149606299213" header="0.31496062992125984" footer="0.31496062992125984"/>
  <pageSetup scale="53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2017-06-23T19:14:41Z</dcterms:modified>
</cp:coreProperties>
</file>