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10. Inf Disciplina Financiera 4T 2020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D42" i="3"/>
  <c r="H25" i="3"/>
  <c r="F26" i="2"/>
  <c r="E26" i="2"/>
  <c r="B26" i="2"/>
  <c r="H98" i="1"/>
  <c r="C79" i="1"/>
  <c r="G79" i="1"/>
  <c r="H43" i="1"/>
  <c r="H33" i="1"/>
  <c r="H23" i="1"/>
  <c r="D4" i="1"/>
  <c r="H13" i="1"/>
  <c r="G5" i="3"/>
  <c r="G79" i="3" s="1"/>
  <c r="F4" i="1"/>
  <c r="D79" i="1"/>
  <c r="D5" i="3"/>
  <c r="D79" i="3" s="1"/>
  <c r="H43" i="3"/>
  <c r="F79" i="1"/>
  <c r="C16" i="4"/>
  <c r="C5" i="3"/>
  <c r="C79" i="3" s="1"/>
  <c r="E4" i="4"/>
  <c r="E27" i="4" s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G26" i="2"/>
  <c r="H5" i="3"/>
  <c r="C27" i="4"/>
  <c r="E42" i="3"/>
  <c r="G11" i="4"/>
  <c r="G4" i="4" s="1"/>
  <c r="G27" i="4" l="1"/>
  <c r="H42" i="3"/>
  <c r="C154" i="1"/>
  <c r="G154" i="1"/>
  <c r="D154" i="1"/>
  <c r="H79" i="1"/>
  <c r="H4" i="1"/>
  <c r="F15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<sst xmlns="http://schemas.openxmlformats.org/spreadsheetml/2006/main" count="473" uniqueCount="330">
  <si>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</si>
  <si>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</si>
  <si>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</si>
  <si>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</si>
  <si>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</si>
  <si>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</si>
  <si>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</si>
  <si>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</si>
  <si>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</si>
  <si>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</si>
  <si>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</si>
  <si>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</si>
  <si>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</si>
  <si>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</si>
  <si>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</si>
  <si>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</si>
  <si>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</si>
  <si>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</si>
  <si>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</si>
  <si>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</si>
  <si>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</si>
  <si>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</si>
  <si>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</si>
  <si>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</si>
  <si>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</si>
  <si>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</si>
  <si>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</si>
  <si>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</si>
  <si>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</si>
  <si>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</si>
  <si>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</si>
  <si>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</si>
  <si>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</si>
  <si>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</si>
  <si>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</si>
  <si>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</si>
  <si>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</si>
  <si>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</si>
  <si>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</si>
  <si>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</si>
  <si>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</si>
  <si>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</si>
  <si>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</si>
  <si>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</si>
  <si>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</si>
  <si>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</si>
  <si>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</si>
  <si>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</si>
  <si>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</si>
  <si>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</si>
  <si>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</si>
  <si>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</si>
  <si>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</si>
  <si>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</si>
  <si>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</si>
  <si>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</si>
  <si>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</si>
  <si>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</si>
  <si>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</si>
  <si>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</si>
  <si>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</si>
  <si>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</si>
  <si>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</si>
  <si>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</si>
  <si>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</si>
  <si>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</si>
  <si>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</si>
  <si>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</si>
  <si>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</si>
  <si>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</si>
  <si>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</si>
  <si>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</si>
  <si>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</si>
  <si>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</si>
  <si>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</si>
  <si>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</si>
  <si>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</si>
  <si>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</si>
  <si>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</si>
  <si>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</si>
  <si>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</si>
  <si>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</si>
  <si>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</si>
  <si>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</si>
  <si>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</si>
  <si>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</si>
  <si>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</si>
  <si>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</si>
  <si>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</si>
  <si>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</si>
  <si>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</si>
  <si>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</si>
  <si>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</si>
  <si>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</si>
  <si>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</si>
  <si>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</si>
  <si>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</si>
  <si>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</si>
  <si>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</si>
  <si>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</si>
  <si>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</si>
  <si>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</si>
  <si>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</si>
  <si>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</si>
  <si>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</si>
  <si>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</si>
  <si>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</si>
  <si>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</si>
  <si>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</si>
  <si>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</si>
  <si>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</si>
  <si>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</si>
  <si>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</si>
  <si>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</si>
  <si>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</si>
  <si>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</si>
  <si>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</si>
  <si>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</si>
  <si>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</si>
  <si>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</si>
  <si>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</si>
  <si>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</si>
  <si>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</si>
  <si>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</si>
  <si>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</si>
  <si>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</si>
  <si>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</si>
  <si>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</si>
  <si>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</si>
  <si>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</si>
  <si>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</si>
  <si>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</si>
  <si>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</si>
  <si>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</si>
  <si>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</si>
  <si>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</si>
  <si>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</si>
  <si>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</si>
  <si>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</si>
  <si>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</si>
  <si>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</si>
  <si>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</si>
  <si>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</si>
  <si>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</si>
  <si>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</si>
  <si>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</si>
  <si>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</si>
  <si>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</si>
  <si>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</si>
  <si>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</si>
  <si>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</si>
  <si>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</si>
  <si>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</si>
  <si>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</si>
  <si>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</si>
  <si>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</si>
  <si>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</si>
  <si>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</si>
  <si>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</si>
  <si>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</si>
  <si>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</si>
  <si>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</si>
  <si>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</si>
  <si>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</si>
  <si>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</si>
  <si>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</si>
  <si>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</si>
  <si>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</si>
  <si>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</si>
  <si>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</si>
  <si>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</si>
  <si>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</si>
  <si>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</si>
  <si>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</si>
  <si>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</si>
  <si>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</si>
  <si>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</si>
  <si>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</si>
  <si>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</si>
  <si>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</si>
  <si>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</si>
  <si>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</si>
  <si>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</si>
  <si>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</si>
  <si>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</si>
  <si>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</si>
  <si>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</si>
  <si>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</si>
  <si>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</si>
  <si>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</si>
  <si>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</si>
  <si>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</si>
  <si>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</si>
  <si>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</si>
  <si>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</si>
  <si>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</si>
  <si>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</si>
  <si>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</si>
  <si>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</si>
  <si>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</si>
  <si>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</si>
  <si>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</si>
  <si>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</si>
  <si>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</si>
  <si>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</si>
  <si>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</si>
  <si>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</si>
  <si>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</si>
  <si>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</si>
  <si>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</si>
  <si>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</si>
  <si>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</si>
  <si>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</si>
  <si>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</si>
  <si>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</si>
  <si>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</si>
  <si>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</si>
  <si>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</si>
  <si>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</si>
  <si>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</si>
  <si>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</si>
  <si>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</si>
  <si>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</si>
  <si>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</si>
  <si>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</si>
  <si>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</si>
  <si>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</si>
  <si>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</si>
  <si>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</si>
  <si>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</si>
  <si>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</si>
  <si>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</si>
  <si>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</si>
  <si>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</si>
  <si>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</si>
  <si>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</si>
  <si>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</si>
  <si>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</si>
  <si>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</si>
  <si>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</si>
  <si>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</si>
  <si>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</si>
  <si>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</si>
  <si>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</si>
  <si>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</si>
  <si>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</si>
  <si>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</si>
  <si>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</si>
  <si>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</si>
  <si>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</si>
  <si>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</si>
  <si>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</si>
  <si>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</si>
  <si>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</si>
  <si>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</si>
  <si>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</si>
  <si>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</si>
  <si>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</si>
  <si>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</si>
  <si>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</si>
  <si>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</si>
  <si>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</si>
  <si>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</si>
  <si>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</si>
  <si>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</si>
  <si>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</si>
  <si>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</si>
  <si>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</si>
  <si>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</si>
  <si>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</si>
  <si>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</si>
  <si>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</si>
  <si>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</si>
  <si>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</si>
  <si>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</si>
  <si>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</si>
  <si>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</si>
  <si>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</si>
  <si>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</si>
  <si>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</si>
  <si>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</si>
  <si>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</si>
  <si>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</si>
  <si>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</si>
  <si>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</si>
  <si>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</si>
  <si>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</si>
  <si>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</si>
  <si>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</si>
  <si>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</si>
  <si>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</si>
  <si>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</si>
  <si>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</si>
  <si>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</si>
  <si>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</si>
  <si>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</si>
  <si>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</si>
  <si>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</si>
  <si>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</si>
  <si>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</si>
  <si>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</si>
  <si>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</si>
  <si>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</si>
  <si>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</si>
  <si>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</si>
  <si>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</si>
  <si>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</si>
  <si>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</si>
  <si>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</si>
  <si>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</si>
  <si>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</si>
  <si>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</si>
  <si>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</si>
  <si>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</si>
  <si>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</si>
  <si>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</si>
  <si>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</si>
  <si>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</si>
  <si>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</si>
  <si>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</si>
  <si>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</si>
  <si>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</si>
  <si>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</si>
  <si>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</si>
  <si>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</si>
  <si>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TECNOLÓGICO SUPERIOR DE ABASOLO
Clasificación por Objeto del Gasto (Capítulo y Concepto)
al 31 de Marzo de 2021
PESOS</t>
  </si>
  <si>
    <t>0101 DESPACHO DE LA DIRECCIÓN GENERAL</t>
  </si>
  <si>
    <t>INSTITUTO TECNOLÓGICO SUPERIOR DE ABASOLO
Estado Analítico del Ejercicio del Presupuesto de Egresos Detallado - LDF
Clasificación Administrativa
al 31 de Marzo de 2021
PESOS</t>
  </si>
  <si>
    <t>INSTITUTO TECNOLÓGICO SUPERIOR DE ABASOLO
Estado Analítico del Ejercicio del Presupuesto de Egresos Detallado - LDF
Clasificación Funcional (Finalidad y Función)
al 31 de Marzo de 2021
PESOS</t>
  </si>
  <si>
    <t>INSTITUTO TECNOLÓGICO SUPERIOR DE ABASOLO
Estado Analítico del Ejercicio del Presupuesto de Egresos Detallado - LDF
Clasificación de Servicios Personales por Categoría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</si>
</sst>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19049</xdr:rowOff>
    </xdr:from>
    <xdr:to>
      <xdr:col>0</xdr:col>
      <xdr:colOff>762001</xdr:colOff>
      <xdr:row>0</xdr:row>
      <xdr:rowOff>695324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7334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28801765</v>
      </c>
      <c r="D4" s="5">
        <f t="shared" ref="D4:H4" si="0">D5+D13+D23+D33+D43+D53+D57+D66+D70</f>
        <v>3211143.7300000004</v>
      </c>
      <c r="E4" s="5">
        <f t="shared" si="0"/>
        <v>32012908.729999997</v>
      </c>
      <c r="F4" s="5">
        <f t="shared" si="0"/>
        <v>6496111.1599999983</v>
      </c>
      <c r="G4" s="5">
        <f t="shared" si="0"/>
        <v>6496111.1599999983</v>
      </c>
      <c r="H4" s="5">
        <f t="shared" si="0"/>
        <v>25516797.569999997</v>
      </c>
    </row>
    <row r="5" spans="1:8">
      <c r="A5" s="61" t="s">
        <v>9</v>
      </c>
      <c r="B5" s="62"/>
      <c r="C5" s="6">
        <f>SUM(C6:C12)</f>
        <v>20830112.989999998</v>
      </c>
      <c r="D5" s="6">
        <f t="shared" ref="D5:H5" si="1">SUM(D6:D12)</f>
        <v>1600860.73</v>
      </c>
      <c r="E5" s="6">
        <f t="shared" si="1"/>
        <v>22430973.719999999</v>
      </c>
      <c r="F5" s="6">
        <f t="shared" si="1"/>
        <v>4654497.1999999993</v>
      </c>
      <c r="G5" s="6">
        <f t="shared" si="1"/>
        <v>4654497.1999999993</v>
      </c>
      <c r="H5" s="6">
        <f t="shared" si="1"/>
        <v>17776476.52</v>
      </c>
    </row>
    <row r="6" spans="1:8">
      <c r="A6" s="35" t="s">
        <v>147</v>
      </c>
      <c r="B6" s="36" t="s">
        <v>10</v>
      </c>
      <c r="C6" s="7">
        <v>13641576.08</v>
      </c>
      <c r="D6" s="7">
        <v>672003.72</v>
      </c>
      <c r="E6" s="7">
        <f>C6+D6</f>
        <v>14313579.800000001</v>
      </c>
      <c r="F6" s="7">
        <v>3282286.26</v>
      </c>
      <c r="G6" s="7">
        <v>3282286.26</v>
      </c>
      <c r="H6" s="7">
        <f>E6-F6</f>
        <v>11031293.540000001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2967716.52</v>
      </c>
      <c r="D8" s="7">
        <v>827361.42</v>
      </c>
      <c r="E8" s="7">
        <f t="shared" si="2"/>
        <v>3795077.94</v>
      </c>
      <c r="F8" s="7">
        <v>527955.31999999995</v>
      </c>
      <c r="G8" s="7">
        <v>527955.31999999995</v>
      </c>
      <c r="H8" s="7">
        <f t="shared" si="3"/>
        <v>3267122.62</v>
      </c>
    </row>
    <row r="9" spans="1:8">
      <c r="A9" s="35" t="s">
        <v>150</v>
      </c>
      <c r="B9" s="36" t="s">
        <v>13</v>
      </c>
      <c r="C9" s="7">
        <v>3404663.28</v>
      </c>
      <c r="D9" s="7">
        <v>-185216.52</v>
      </c>
      <c r="E9" s="7">
        <f t="shared" si="2"/>
        <v>3219446.76</v>
      </c>
      <c r="F9" s="7">
        <v>560943.19999999995</v>
      </c>
      <c r="G9" s="7">
        <v>560943.19999999995</v>
      </c>
      <c r="H9" s="7">
        <f t="shared" si="3"/>
        <v>2658503.5599999996</v>
      </c>
    </row>
    <row r="10" spans="1:8">
      <c r="A10" s="35" t="s">
        <v>151</v>
      </c>
      <c r="B10" s="36" t="s">
        <v>14</v>
      </c>
      <c r="C10" s="7">
        <v>816157.11</v>
      </c>
      <c r="D10" s="7">
        <v>286712.11</v>
      </c>
      <c r="E10" s="7">
        <f t="shared" si="2"/>
        <v>1102869.22</v>
      </c>
      <c r="F10" s="7">
        <v>283312.42</v>
      </c>
      <c r="G10" s="7">
        <v>283312.42</v>
      </c>
      <c r="H10" s="7">
        <f t="shared" si="3"/>
        <v>819556.8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1292306.6599999999</v>
      </c>
      <c r="D13" s="6">
        <f t="shared" ref="D13:G13" si="4">SUM(D14:D22)</f>
        <v>446956.41999999993</v>
      </c>
      <c r="E13" s="6">
        <f t="shared" si="4"/>
        <v>1739263.08</v>
      </c>
      <c r="F13" s="6">
        <f t="shared" si="4"/>
        <v>277961.31</v>
      </c>
      <c r="G13" s="6">
        <f t="shared" si="4"/>
        <v>277961.31</v>
      </c>
      <c r="H13" s="6">
        <f t="shared" si="3"/>
        <v>1461301.77</v>
      </c>
    </row>
    <row r="14" spans="1:8">
      <c r="A14" s="35" t="s">
        <v>154</v>
      </c>
      <c r="B14" s="36" t="s">
        <v>18</v>
      </c>
      <c r="C14" s="7">
        <v>302111.76</v>
      </c>
      <c r="D14" s="7">
        <v>59732.75</v>
      </c>
      <c r="E14" s="7">
        <f t="shared" ref="E14:E22" si="5">C14+D14</f>
        <v>361844.51</v>
      </c>
      <c r="F14" s="7">
        <v>157430.38</v>
      </c>
      <c r="G14" s="7">
        <v>157430.38</v>
      </c>
      <c r="H14" s="7">
        <f t="shared" si="3"/>
        <v>204414.13</v>
      </c>
    </row>
    <row r="15" spans="1:8">
      <c r="A15" s="35" t="s">
        <v>155</v>
      </c>
      <c r="B15" s="36" t="s">
        <v>19</v>
      </c>
      <c r="C15" s="7">
        <v>78680</v>
      </c>
      <c r="D15" s="7">
        <v>13598</v>
      </c>
      <c r="E15" s="7">
        <f t="shared" si="5"/>
        <v>92278</v>
      </c>
      <c r="F15" s="7">
        <v>5070</v>
      </c>
      <c r="G15" s="7">
        <v>5070</v>
      </c>
      <c r="H15" s="7">
        <f t="shared" si="3"/>
        <v>87208</v>
      </c>
    </row>
    <row r="16" spans="1:8">
      <c r="A16" s="35" t="s">
        <v>156</v>
      </c>
      <c r="B16" s="36" t="s">
        <v>20</v>
      </c>
      <c r="C16" s="7">
        <v>0</v>
      </c>
      <c r="D16" s="7">
        <v>30000.1</v>
      </c>
      <c r="E16" s="7">
        <f t="shared" si="5"/>
        <v>30000.1</v>
      </c>
      <c r="F16" s="7">
        <v>30000.1</v>
      </c>
      <c r="G16" s="7">
        <v>30000.1</v>
      </c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147375.07</v>
      </c>
      <c r="D17" s="7">
        <v>85215.02</v>
      </c>
      <c r="E17" s="7">
        <f t="shared" si="5"/>
        <v>232590.09000000003</v>
      </c>
      <c r="F17" s="7">
        <v>11723.53</v>
      </c>
      <c r="G17" s="7">
        <v>11723.53</v>
      </c>
      <c r="H17" s="7">
        <f t="shared" si="3"/>
        <v>220866.56000000003</v>
      </c>
    </row>
    <row r="18" spans="1:8">
      <c r="A18" s="35" t="s">
        <v>158</v>
      </c>
      <c r="B18" s="36" t="s">
        <v>22</v>
      </c>
      <c r="C18" s="7">
        <v>101500</v>
      </c>
      <c r="D18" s="7">
        <v>207319.21</v>
      </c>
      <c r="E18" s="7">
        <f t="shared" si="5"/>
        <v>308819.20999999996</v>
      </c>
      <c r="F18" s="7">
        <v>18869.21</v>
      </c>
      <c r="G18" s="7">
        <v>18869.21</v>
      </c>
      <c r="H18" s="7">
        <f t="shared" si="3"/>
        <v>289949.99999999994</v>
      </c>
    </row>
    <row r="19" spans="1:8">
      <c r="A19" s="35" t="s">
        <v>159</v>
      </c>
      <c r="B19" s="36" t="s">
        <v>23</v>
      </c>
      <c r="C19" s="7">
        <v>300759.96000000002</v>
      </c>
      <c r="D19" s="7">
        <v>-99107.96</v>
      </c>
      <c r="E19" s="7">
        <f t="shared" si="5"/>
        <v>201652</v>
      </c>
      <c r="F19" s="7">
        <v>22876.35</v>
      </c>
      <c r="G19" s="7">
        <v>22876.35</v>
      </c>
      <c r="H19" s="7">
        <f t="shared" si="3"/>
        <v>178775.65</v>
      </c>
    </row>
    <row r="20" spans="1:8">
      <c r="A20" s="35" t="s">
        <v>160</v>
      </c>
      <c r="B20" s="36" t="s">
        <v>24</v>
      </c>
      <c r="C20" s="7">
        <v>254735.2</v>
      </c>
      <c r="D20" s="7">
        <v>-37529.14</v>
      </c>
      <c r="E20" s="7">
        <f t="shared" si="5"/>
        <v>217206.06</v>
      </c>
      <c r="F20" s="7">
        <v>9845</v>
      </c>
      <c r="G20" s="7">
        <v>9845</v>
      </c>
      <c r="H20" s="7">
        <f t="shared" si="3"/>
        <v>207361.06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107144.67</v>
      </c>
      <c r="D22" s="7">
        <v>187728.44</v>
      </c>
      <c r="E22" s="7">
        <f t="shared" si="5"/>
        <v>294873.11</v>
      </c>
      <c r="F22" s="7">
        <v>22146.74</v>
      </c>
      <c r="G22" s="7">
        <v>22146.74</v>
      </c>
      <c r="H22" s="7">
        <f t="shared" si="3"/>
        <v>272726.37</v>
      </c>
    </row>
    <row r="23" spans="1:8">
      <c r="A23" s="61" t="s">
        <v>27</v>
      </c>
      <c r="B23" s="62"/>
      <c r="C23" s="6">
        <f>SUM(C24:C32)</f>
        <v>6275545.3499999996</v>
      </c>
      <c r="D23" s="6">
        <f t="shared" ref="D23:G23" si="6">SUM(D24:D32)</f>
        <v>562351.76</v>
      </c>
      <c r="E23" s="6">
        <f t="shared" si="6"/>
        <v>6837897.1100000013</v>
      </c>
      <c r="F23" s="6">
        <f t="shared" si="6"/>
        <v>1405652.6400000001</v>
      </c>
      <c r="G23" s="6">
        <f t="shared" si="6"/>
        <v>1405652.6400000001</v>
      </c>
      <c r="H23" s="6">
        <f t="shared" si="3"/>
        <v>5432244.4700000007</v>
      </c>
    </row>
    <row r="24" spans="1:8">
      <c r="A24" s="35" t="s">
        <v>163</v>
      </c>
      <c r="B24" s="36" t="s">
        <v>28</v>
      </c>
      <c r="C24" s="7">
        <v>1496527.96</v>
      </c>
      <c r="D24" s="7">
        <v>66266.649999999994</v>
      </c>
      <c r="E24" s="7">
        <f t="shared" ref="E24:E32" si="7">C24+D24</f>
        <v>1562794.6099999999</v>
      </c>
      <c r="F24" s="7">
        <v>306110.83</v>
      </c>
      <c r="G24" s="7">
        <v>306110.83</v>
      </c>
      <c r="H24" s="7">
        <f t="shared" si="3"/>
        <v>1256683.7799999998</v>
      </c>
    </row>
    <row r="25" spans="1:8">
      <c r="A25" s="35" t="s">
        <v>164</v>
      </c>
      <c r="B25" s="36" t="s">
        <v>29</v>
      </c>
      <c r="C25" s="7">
        <v>252786.33</v>
      </c>
      <c r="D25" s="7">
        <v>15833.6</v>
      </c>
      <c r="E25" s="7">
        <f t="shared" si="7"/>
        <v>268619.93</v>
      </c>
      <c r="F25" s="7">
        <v>0</v>
      </c>
      <c r="G25" s="7">
        <v>0</v>
      </c>
      <c r="H25" s="7">
        <f t="shared" si="3"/>
        <v>268619.93</v>
      </c>
    </row>
    <row r="26" spans="1:8">
      <c r="A26" s="35" t="s">
        <v>165</v>
      </c>
      <c r="B26" s="36" t="s">
        <v>30</v>
      </c>
      <c r="C26" s="7">
        <v>1051462.29</v>
      </c>
      <c r="D26" s="7">
        <v>308398.12</v>
      </c>
      <c r="E26" s="7">
        <f t="shared" si="7"/>
        <v>1359860.4100000001</v>
      </c>
      <c r="F26" s="7">
        <v>320655.58</v>
      </c>
      <c r="G26" s="7">
        <v>320655.58</v>
      </c>
      <c r="H26" s="7">
        <f t="shared" si="3"/>
        <v>1039204.8300000001</v>
      </c>
    </row>
    <row r="27" spans="1:8">
      <c r="A27" s="35" t="s">
        <v>166</v>
      </c>
      <c r="B27" s="36" t="s">
        <v>31</v>
      </c>
      <c r="C27" s="7">
        <v>23600</v>
      </c>
      <c r="D27" s="7">
        <v>11806.78</v>
      </c>
      <c r="E27" s="7">
        <f t="shared" si="7"/>
        <v>35406.78</v>
      </c>
      <c r="F27" s="7">
        <v>11075.68</v>
      </c>
      <c r="G27" s="7">
        <v>11075.68</v>
      </c>
      <c r="H27" s="7">
        <f t="shared" si="3"/>
        <v>24331.1</v>
      </c>
    </row>
    <row r="28" spans="1:8">
      <c r="A28" s="35" t="s">
        <v>167</v>
      </c>
      <c r="B28" s="36" t="s">
        <v>32</v>
      </c>
      <c r="C28" s="7">
        <v>1954195.64</v>
      </c>
      <c r="D28" s="7">
        <v>318922.19</v>
      </c>
      <c r="E28" s="7">
        <f t="shared" si="7"/>
        <v>2273117.83</v>
      </c>
      <c r="F28" s="7">
        <v>545424.79</v>
      </c>
      <c r="G28" s="7">
        <v>545424.79</v>
      </c>
      <c r="H28" s="7">
        <f t="shared" si="3"/>
        <v>1727693.04</v>
      </c>
    </row>
    <row r="29" spans="1:8">
      <c r="A29" s="35" t="s">
        <v>168</v>
      </c>
      <c r="B29" s="36" t="s">
        <v>33</v>
      </c>
      <c r="C29" s="7">
        <v>50000</v>
      </c>
      <c r="D29" s="7">
        <v>50000</v>
      </c>
      <c r="E29" s="7">
        <f t="shared" si="7"/>
        <v>100000</v>
      </c>
      <c r="F29" s="7">
        <v>0</v>
      </c>
      <c r="G29" s="7">
        <v>0</v>
      </c>
      <c r="H29" s="7">
        <f t="shared" si="3"/>
        <v>100000</v>
      </c>
    </row>
    <row r="30" spans="1:8">
      <c r="A30" s="35" t="s">
        <v>169</v>
      </c>
      <c r="B30" s="36" t="s">
        <v>34</v>
      </c>
      <c r="C30" s="7">
        <v>176130</v>
      </c>
      <c r="D30" s="7">
        <v>-42669.01</v>
      </c>
      <c r="E30" s="7">
        <f t="shared" si="7"/>
        <v>133460.99</v>
      </c>
      <c r="F30" s="7">
        <v>0</v>
      </c>
      <c r="G30" s="7">
        <v>0</v>
      </c>
      <c r="H30" s="7">
        <f t="shared" si="3"/>
        <v>133460.99</v>
      </c>
    </row>
    <row r="31" spans="1:8">
      <c r="A31" s="35" t="s">
        <v>170</v>
      </c>
      <c r="B31" s="36" t="s">
        <v>35</v>
      </c>
      <c r="C31" s="7">
        <v>338910</v>
      </c>
      <c r="D31" s="7">
        <v>-192111.02</v>
      </c>
      <c r="E31" s="7">
        <f t="shared" si="7"/>
        <v>146798.98000000001</v>
      </c>
      <c r="F31" s="7">
        <v>8790</v>
      </c>
      <c r="G31" s="7">
        <v>8790</v>
      </c>
      <c r="H31" s="7">
        <f t="shared" si="3"/>
        <v>138008.98000000001</v>
      </c>
    </row>
    <row r="32" spans="1:8">
      <c r="A32" s="35" t="s">
        <v>171</v>
      </c>
      <c r="B32" s="36" t="s">
        <v>36</v>
      </c>
      <c r="C32" s="7">
        <v>931933.13</v>
      </c>
      <c r="D32" s="7">
        <v>25904.45</v>
      </c>
      <c r="E32" s="7">
        <f t="shared" si="7"/>
        <v>957837.58</v>
      </c>
      <c r="F32" s="7">
        <v>213595.76</v>
      </c>
      <c r="G32" s="7">
        <v>213595.76</v>
      </c>
      <c r="H32" s="7">
        <f t="shared" si="3"/>
        <v>744241.82</v>
      </c>
    </row>
    <row r="33" spans="1:8">
      <c r="A33" s="61" t="s">
        <v>37</v>
      </c>
      <c r="B33" s="62"/>
      <c r="C33" s="6">
        <f>SUM(C34:C42)</f>
        <v>225000</v>
      </c>
      <c r="D33" s="6">
        <f t="shared" ref="D33:G33" si="8">SUM(D34:D42)</f>
        <v>264854.81</v>
      </c>
      <c r="E33" s="6">
        <f t="shared" si="8"/>
        <v>489854.81</v>
      </c>
      <c r="F33" s="6">
        <f t="shared" si="8"/>
        <v>158000</v>
      </c>
      <c r="G33" s="6">
        <f t="shared" si="8"/>
        <v>158000</v>
      </c>
      <c r="H33" s="6">
        <f t="shared" si="3"/>
        <v>331854.81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225000</v>
      </c>
      <c r="D37" s="7">
        <v>264854.81</v>
      </c>
      <c r="E37" s="7">
        <f t="shared" si="9"/>
        <v>489854.81</v>
      </c>
      <c r="F37" s="7">
        <v>158000</v>
      </c>
      <c r="G37" s="7">
        <v>158000</v>
      </c>
      <c r="H37" s="7">
        <f t="shared" si="3"/>
        <v>331854.81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178800</v>
      </c>
      <c r="D43" s="6">
        <f t="shared" ref="D43:G43" si="10">SUM(D44:D52)</f>
        <v>336120.01</v>
      </c>
      <c r="E43" s="6">
        <f t="shared" si="10"/>
        <v>514920.01</v>
      </c>
      <c r="F43" s="6">
        <f t="shared" si="10"/>
        <v>0.01</v>
      </c>
      <c r="G43" s="6">
        <f t="shared" si="10"/>
        <v>0.01</v>
      </c>
      <c r="H43" s="6">
        <f t="shared" si="3"/>
        <v>514920</v>
      </c>
    </row>
    <row r="44" spans="1:8">
      <c r="A44" s="35" t="s">
        <v>179</v>
      </c>
      <c r="B44" s="36" t="s">
        <v>48</v>
      </c>
      <c r="C44" s="7">
        <v>178800</v>
      </c>
      <c r="D44" s="7">
        <v>211120</v>
      </c>
      <c r="E44" s="7">
        <f t="shared" ref="E44:E52" si="11">C44+D44</f>
        <v>389920</v>
      </c>
      <c r="F44" s="7">
        <v>0</v>
      </c>
      <c r="G44" s="7">
        <v>0</v>
      </c>
      <c r="H44" s="7">
        <f t="shared" si="3"/>
        <v>389920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>
        <v>0</v>
      </c>
      <c r="D46" s="7">
        <v>96000</v>
      </c>
      <c r="E46" s="7">
        <f t="shared" si="11"/>
        <v>96000</v>
      </c>
      <c r="F46" s="7">
        <v>0</v>
      </c>
      <c r="G46" s="7">
        <v>0</v>
      </c>
      <c r="H46" s="7">
        <f t="shared" si="3"/>
        <v>96000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0</v>
      </c>
      <c r="D49" s="7">
        <v>29000.01</v>
      </c>
      <c r="E49" s="7">
        <f t="shared" si="11"/>
        <v>29000.01</v>
      </c>
      <c r="F49" s="7">
        <v>0.01</v>
      </c>
      <c r="G49" s="7">
        <v>0.01</v>
      </c>
      <c r="H49" s="7">
        <f t="shared" si="3"/>
        <v>29000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33750886</v>
      </c>
      <c r="E79" s="8">
        <f t="shared" si="21"/>
        <v>33750886</v>
      </c>
      <c r="F79" s="8">
        <f t="shared" si="21"/>
        <v>5166713.7</v>
      </c>
      <c r="G79" s="8">
        <f t="shared" si="21"/>
        <v>5166713.7</v>
      </c>
      <c r="H79" s="8">
        <f t="shared" si="21"/>
        <v>28584172.300000001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21950226.999999996</v>
      </c>
      <c r="E80" s="8">
        <f t="shared" si="22"/>
        <v>21950226.999999996</v>
      </c>
      <c r="F80" s="8">
        <f t="shared" si="22"/>
        <v>4943701.79</v>
      </c>
      <c r="G80" s="8">
        <f t="shared" si="22"/>
        <v>4943701.79</v>
      </c>
      <c r="H80" s="8">
        <f t="shared" si="22"/>
        <v>17006525.210000001</v>
      </c>
    </row>
    <row r="81" spans="1:8">
      <c r="A81" s="35" t="s">
        <v>207</v>
      </c>
      <c r="B81" s="40" t="s">
        <v>10</v>
      </c>
      <c r="C81" s="9">
        <v>0</v>
      </c>
      <c r="D81" s="9">
        <v>12772724.789999999</v>
      </c>
      <c r="E81" s="7">
        <f t="shared" ref="E81:E87" si="23">C81+D81</f>
        <v>12772724.789999999</v>
      </c>
      <c r="F81" s="9">
        <v>3222795.52</v>
      </c>
      <c r="G81" s="9">
        <v>3222795.52</v>
      </c>
      <c r="H81" s="9">
        <f t="shared" ref="H81:H144" si="24">E81-F81</f>
        <v>9549929.2699999996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0</v>
      </c>
      <c r="D83" s="9">
        <v>4290420.4800000004</v>
      </c>
      <c r="E83" s="7">
        <f t="shared" si="23"/>
        <v>4290420.4800000004</v>
      </c>
      <c r="F83" s="9">
        <v>762445.32</v>
      </c>
      <c r="G83" s="9">
        <v>762445.32</v>
      </c>
      <c r="H83" s="9">
        <f t="shared" si="24"/>
        <v>3527975.1600000006</v>
      </c>
    </row>
    <row r="84" spans="1:8">
      <c r="A84" s="35" t="s">
        <v>210</v>
      </c>
      <c r="B84" s="40" t="s">
        <v>13</v>
      </c>
      <c r="C84" s="9">
        <v>0</v>
      </c>
      <c r="D84" s="9">
        <v>2837306.65</v>
      </c>
      <c r="E84" s="7">
        <f t="shared" si="23"/>
        <v>2837306.65</v>
      </c>
      <c r="F84" s="9">
        <v>553712.16</v>
      </c>
      <c r="G84" s="9">
        <v>553712.16</v>
      </c>
      <c r="H84" s="9">
        <f t="shared" si="24"/>
        <v>2283594.4899999998</v>
      </c>
    </row>
    <row r="85" spans="1:8">
      <c r="A85" s="35" t="s">
        <v>211</v>
      </c>
      <c r="B85" s="40" t="s">
        <v>14</v>
      </c>
      <c r="C85" s="9">
        <v>0</v>
      </c>
      <c r="D85" s="9">
        <v>816157.08</v>
      </c>
      <c r="E85" s="7">
        <f t="shared" si="23"/>
        <v>816157.08</v>
      </c>
      <c r="F85" s="9">
        <v>213708.4</v>
      </c>
      <c r="G85" s="9">
        <v>213708.4</v>
      </c>
      <c r="H85" s="9">
        <f t="shared" si="24"/>
        <v>602448.67999999993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>
        <v>0</v>
      </c>
      <c r="D87" s="9">
        <v>1233618</v>
      </c>
      <c r="E87" s="7">
        <f t="shared" si="23"/>
        <v>1233618</v>
      </c>
      <c r="F87" s="9">
        <v>191040.39</v>
      </c>
      <c r="G87" s="9">
        <v>191040.39</v>
      </c>
      <c r="H87" s="9">
        <f t="shared" si="24"/>
        <v>1042577.61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52000</v>
      </c>
      <c r="E88" s="8">
        <f t="shared" si="25"/>
        <v>52000</v>
      </c>
      <c r="F88" s="8">
        <f t="shared" si="25"/>
        <v>6817.99</v>
      </c>
      <c r="G88" s="8">
        <f t="shared" si="25"/>
        <v>6817.99</v>
      </c>
      <c r="H88" s="8">
        <f t="shared" si="24"/>
        <v>45182.01</v>
      </c>
    </row>
    <row r="89" spans="1:8">
      <c r="A89" s="35" t="s">
        <v>214</v>
      </c>
      <c r="B89" s="40" t="s">
        <v>18</v>
      </c>
      <c r="C89" s="9">
        <v>0</v>
      </c>
      <c r="D89" s="9">
        <v>40000</v>
      </c>
      <c r="E89" s="7">
        <f t="shared" ref="E89:E97" si="26">C89+D89</f>
        <v>40000</v>
      </c>
      <c r="F89" s="9">
        <v>0</v>
      </c>
      <c r="G89" s="9">
        <v>0</v>
      </c>
      <c r="H89" s="9">
        <f t="shared" si="24"/>
        <v>40000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12000</v>
      </c>
      <c r="E92" s="7">
        <f t="shared" si="26"/>
        <v>12000</v>
      </c>
      <c r="F92" s="9">
        <v>6817.99</v>
      </c>
      <c r="G92" s="9">
        <v>6817.99</v>
      </c>
      <c r="H92" s="9">
        <f t="shared" si="24"/>
        <v>5182.01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220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6682643.9999999991</v>
      </c>
      <c r="E98" s="8">
        <f t="shared" si="27"/>
        <v>6682643.9999999991</v>
      </c>
      <c r="F98" s="8">
        <f t="shared" si="27"/>
        <v>216193.92000000001</v>
      </c>
      <c r="G98" s="8">
        <f t="shared" si="27"/>
        <v>216193.92000000001</v>
      </c>
      <c r="H98" s="8">
        <f t="shared" si="24"/>
        <v>6466450.0799999991</v>
      </c>
    </row>
    <row r="99" spans="1:8">
      <c r="A99" s="35" t="s">
        <v>223</v>
      </c>
      <c r="B99" s="40" t="s">
        <v>28</v>
      </c>
      <c r="C99" s="9">
        <v>0</v>
      </c>
      <c r="D99" s="9">
        <v>120000</v>
      </c>
      <c r="E99" s="7">
        <f t="shared" ref="E99:E107" si="28">C99+D99</f>
        <v>120000</v>
      </c>
      <c r="F99" s="9">
        <v>36479.54</v>
      </c>
      <c r="G99" s="9">
        <v>36479.54</v>
      </c>
      <c r="H99" s="9">
        <f t="shared" si="24"/>
        <v>83520.459999999992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>
        <v>0</v>
      </c>
      <c r="D101" s="9">
        <v>834983.98</v>
      </c>
      <c r="E101" s="7">
        <f t="shared" si="28"/>
        <v>834983.98</v>
      </c>
      <c r="F101" s="9">
        <v>91412.160000000003</v>
      </c>
      <c r="G101" s="9">
        <v>91412.160000000003</v>
      </c>
      <c r="H101" s="9">
        <f t="shared" si="24"/>
        <v>743571.82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0</v>
      </c>
      <c r="D103" s="9">
        <v>5662411.6299999999</v>
      </c>
      <c r="E103" s="7">
        <f t="shared" si="28"/>
        <v>5662411.6299999999</v>
      </c>
      <c r="F103" s="9">
        <v>88302.22</v>
      </c>
      <c r="G103" s="9">
        <v>88302.22</v>
      </c>
      <c r="H103" s="9">
        <f t="shared" si="24"/>
        <v>5574109.4100000001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10000</v>
      </c>
      <c r="E105" s="7">
        <f t="shared" si="28"/>
        <v>10000</v>
      </c>
      <c r="F105" s="9">
        <v>0</v>
      </c>
      <c r="G105" s="9">
        <v>0</v>
      </c>
      <c r="H105" s="9">
        <f t="shared" si="24"/>
        <v>10000</v>
      </c>
    </row>
    <row r="106" spans="1:8">
      <c r="A106" s="35" t="s">
        <v>230</v>
      </c>
      <c r="B106" s="40" t="s">
        <v>35</v>
      </c>
      <c r="C106" s="9">
        <v>0</v>
      </c>
      <c r="D106" s="9">
        <v>55248.39</v>
      </c>
      <c r="E106" s="7">
        <f t="shared" si="28"/>
        <v>55248.39</v>
      </c>
      <c r="F106" s="9">
        <v>0</v>
      </c>
      <c r="G106" s="9">
        <v>0</v>
      </c>
      <c r="H106" s="9">
        <f t="shared" si="24"/>
        <v>55248.39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5066015</v>
      </c>
      <c r="E128" s="8">
        <f t="shared" si="33"/>
        <v>5066015</v>
      </c>
      <c r="F128" s="8">
        <f t="shared" si="33"/>
        <v>0</v>
      </c>
      <c r="G128" s="8">
        <f t="shared" si="33"/>
        <v>0</v>
      </c>
      <c r="H128" s="8">
        <f t="shared" si="24"/>
        <v>5066015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>
        <v>0</v>
      </c>
      <c r="D130" s="9">
        <v>5066015</v>
      </c>
      <c r="E130" s="7">
        <f t="shared" si="34"/>
        <v>5066015</v>
      </c>
      <c r="F130" s="9">
        <v>0</v>
      </c>
      <c r="G130" s="9">
        <v>0</v>
      </c>
      <c r="H130" s="9">
        <f t="shared" si="24"/>
        <v>5066015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28801765</v>
      </c>
      <c r="D154" s="8">
        <f t="shared" ref="D154:H154" si="42">D4+D79</f>
        <v>36962029.730000004</v>
      </c>
      <c r="E154" s="8">
        <f t="shared" si="42"/>
        <v>65763794.729999997</v>
      </c>
      <c r="F154" s="8">
        <f t="shared" si="42"/>
        <v>11662824.859999999</v>
      </c>
      <c r="G154" s="8">
        <f t="shared" si="42"/>
        <v>11662824.859999999</v>
      </c>
      <c r="H154" s="8">
        <f t="shared" si="42"/>
        <v>54100969.869999997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28801765</v>
      </c>
      <c r="C5" s="8">
        <f t="shared" ref="C5:G5" si="0">SUM(C6:C13)</f>
        <v>3211143.73</v>
      </c>
      <c r="D5" s="8">
        <f t="shared" si="0"/>
        <v>32012908.73</v>
      </c>
      <c r="E5" s="8">
        <f t="shared" si="0"/>
        <v>6496111.1600000001</v>
      </c>
      <c r="F5" s="8">
        <f t="shared" si="0"/>
        <v>6496111.1600000001</v>
      </c>
      <c r="G5" s="8">
        <f t="shared" si="0"/>
        <v>25516797.57</v>
      </c>
    </row>
    <row r="6" spans="1:7">
      <c r="A6" s="18" t="s">
        <v>326</v>
      </c>
      <c r="B6" s="9">
        <v>28801765</v>
      </c>
      <c r="C6" s="9">
        <v>3211143.73</v>
      </c>
      <c r="D6" s="9">
        <f>B6+C6</f>
        <v>32012908.73</v>
      </c>
      <c r="E6" s="9">
        <v>6496111.1600000001</v>
      </c>
      <c r="F6" s="9">
        <v>6496111.1600000001</v>
      </c>
      <c r="G6" s="9">
        <f>D6-E6</f>
        <v>25516797.57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0</v>
      </c>
      <c r="C16" s="8">
        <f t="shared" ref="C16:G16" si="3">SUM(C17:C24)</f>
        <v>33750886</v>
      </c>
      <c r="D16" s="8">
        <f t="shared" si="3"/>
        <v>33750886</v>
      </c>
      <c r="E16" s="8">
        <f t="shared" si="3"/>
        <v>5166713.7</v>
      </c>
      <c r="F16" s="8">
        <f t="shared" si="3"/>
        <v>5166713.7</v>
      </c>
      <c r="G16" s="8">
        <f t="shared" si="3"/>
        <v>28584172.300000001</v>
      </c>
    </row>
    <row r="17" spans="1:7">
      <c r="A17" s="18" t="s">
        <v>326</v>
      </c>
      <c r="B17" s="9">
        <v>0</v>
      </c>
      <c r="C17" s="9">
        <v>33750886</v>
      </c>
      <c r="D17" s="9">
        <f>B17+C17</f>
        <v>33750886</v>
      </c>
      <c r="E17" s="9">
        <v>5166713.7</v>
      </c>
      <c r="F17" s="9">
        <v>5166713.7</v>
      </c>
      <c r="G17" s="9">
        <f t="shared" ref="G17:G24" si="4">D17-E17</f>
        <v>28584172.300000001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28801765</v>
      </c>
      <c r="C26" s="8">
        <f t="shared" ref="C26:G26" si="6">C5+C16</f>
        <v>36962029.729999997</v>
      </c>
      <c r="D26" s="8">
        <f t="shared" si="6"/>
        <v>65763794.730000004</v>
      </c>
      <c r="E26" s="8">
        <f t="shared" si="6"/>
        <v>11662824.859999999</v>
      </c>
      <c r="F26" s="8">
        <f t="shared" si="6"/>
        <v>11662824.859999999</v>
      </c>
      <c r="G26" s="8">
        <f t="shared" si="6"/>
        <v>54100969.870000005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28801765</v>
      </c>
      <c r="D5" s="8">
        <f t="shared" ref="D5:H5" si="0">D6+D16+D25+D36</f>
        <v>3211143.73</v>
      </c>
      <c r="E5" s="8">
        <f t="shared" si="0"/>
        <v>32012908.73</v>
      </c>
      <c r="F5" s="8">
        <f t="shared" si="0"/>
        <v>6496111.1600000001</v>
      </c>
      <c r="G5" s="8">
        <f t="shared" si="0"/>
        <v>6496111.1600000001</v>
      </c>
      <c r="H5" s="8">
        <f t="shared" si="0"/>
        <v>25516797.57</v>
      </c>
    </row>
    <row r="6" spans="1:8" ht="12.75" customHeight="1">
      <c r="A6" s="63" t="s">
        <v>99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28801765</v>
      </c>
      <c r="D16" s="8">
        <f t="shared" ref="D16:G16" si="4">SUM(D17:D23)</f>
        <v>2716383.73</v>
      </c>
      <c r="E16" s="8">
        <f t="shared" si="4"/>
        <v>31518148.73</v>
      </c>
      <c r="F16" s="8">
        <f t="shared" si="4"/>
        <v>6496111.1600000001</v>
      </c>
      <c r="G16" s="8">
        <f t="shared" si="4"/>
        <v>6496111.1600000001</v>
      </c>
      <c r="H16" s="8">
        <f t="shared" si="3"/>
        <v>25022037.57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>
        <v>28801765</v>
      </c>
      <c r="D21" s="9">
        <v>2716383.73</v>
      </c>
      <c r="E21" s="9">
        <f t="shared" si="5"/>
        <v>31518148.73</v>
      </c>
      <c r="F21" s="9">
        <v>6496111.1600000001</v>
      </c>
      <c r="G21" s="9">
        <v>6496111.1600000001</v>
      </c>
      <c r="H21" s="9">
        <f t="shared" si="3"/>
        <v>25022037.57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0</v>
      </c>
      <c r="D25" s="8">
        <f t="shared" ref="D25:G25" si="6">SUM(D26:D34)</f>
        <v>494760</v>
      </c>
      <c r="E25" s="8">
        <f t="shared" si="6"/>
        <v>494760</v>
      </c>
      <c r="F25" s="8">
        <f t="shared" si="6"/>
        <v>0</v>
      </c>
      <c r="G25" s="8">
        <f t="shared" si="6"/>
        <v>0</v>
      </c>
      <c r="H25" s="8">
        <f t="shared" si="3"/>
        <v>494760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>
        <v>0</v>
      </c>
      <c r="D33" s="9">
        <v>494760</v>
      </c>
      <c r="E33" s="9">
        <f t="shared" si="7"/>
        <v>494760</v>
      </c>
      <c r="F33" s="9">
        <v>0</v>
      </c>
      <c r="G33" s="9">
        <v>0</v>
      </c>
      <c r="H33" s="9">
        <f t="shared" si="3"/>
        <v>494760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0</v>
      </c>
      <c r="D42" s="8">
        <f t="shared" ref="D42:G42" si="10">D43+D53+D62+D73</f>
        <v>33750886</v>
      </c>
      <c r="E42" s="8">
        <f t="shared" si="10"/>
        <v>33750886</v>
      </c>
      <c r="F42" s="8">
        <f t="shared" si="10"/>
        <v>5166713.7</v>
      </c>
      <c r="G42" s="8">
        <f t="shared" si="10"/>
        <v>5166713.7</v>
      </c>
      <c r="H42" s="8">
        <f t="shared" si="3"/>
        <v>28584172.300000001</v>
      </c>
    </row>
    <row r="43" spans="1:8" ht="12.75">
      <c r="A43" s="63" t="s">
        <v>99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0</v>
      </c>
      <c r="D53" s="8">
        <f t="shared" ref="D53:G53" si="13">SUM(D54:D60)</f>
        <v>33750886</v>
      </c>
      <c r="E53" s="8">
        <f t="shared" si="13"/>
        <v>33750886</v>
      </c>
      <c r="F53" s="8">
        <f t="shared" si="13"/>
        <v>5166713.7</v>
      </c>
      <c r="G53" s="8">
        <f t="shared" si="13"/>
        <v>5166713.7</v>
      </c>
      <c r="H53" s="8">
        <f t="shared" si="3"/>
        <v>28584172.300000001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>
        <v>0</v>
      </c>
      <c r="D58" s="9">
        <v>33750886</v>
      </c>
      <c r="E58" s="9">
        <f t="shared" si="14"/>
        <v>33750886</v>
      </c>
      <c r="F58" s="9">
        <v>5166713.7</v>
      </c>
      <c r="G58" s="9">
        <v>5166713.7</v>
      </c>
      <c r="H58" s="9">
        <f t="shared" si="3"/>
        <v>28584172.300000001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28801765</v>
      </c>
      <c r="D79" s="8">
        <f t="shared" ref="D79:H79" si="20">D5+D42</f>
        <v>36962029.729999997</v>
      </c>
      <c r="E79" s="8">
        <f t="shared" si="20"/>
        <v>65763794.730000004</v>
      </c>
      <c r="F79" s="8">
        <f t="shared" si="20"/>
        <v>11662824.859999999</v>
      </c>
      <c r="G79" s="8">
        <f t="shared" si="20"/>
        <v>11662824.859999999</v>
      </c>
      <c r="H79" s="8">
        <f t="shared" si="20"/>
        <v>54100969.870000005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4" sqref="C4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20830112.989999998</v>
      </c>
      <c r="C4" s="28">
        <f t="shared" ref="C4:G4" si="0">C5+C6+C7+C10+C11+C14</f>
        <v>1600860.73</v>
      </c>
      <c r="D4" s="28">
        <f t="shared" si="0"/>
        <v>22430973.719999999</v>
      </c>
      <c r="E4" s="28">
        <f t="shared" si="0"/>
        <v>4654497.2</v>
      </c>
      <c r="F4" s="28">
        <f t="shared" si="0"/>
        <v>4654497.2</v>
      </c>
      <c r="G4" s="28">
        <f t="shared" si="0"/>
        <v>17776476.52</v>
      </c>
    </row>
    <row r="5" spans="1:7">
      <c r="A5" s="29" t="s">
        <v>134</v>
      </c>
      <c r="B5" s="9">
        <v>20830112.989999998</v>
      </c>
      <c r="C5" s="9">
        <v>1600860.73</v>
      </c>
      <c r="D5" s="8">
        <f>B5+C5</f>
        <v>22430973.719999999</v>
      </c>
      <c r="E5" s="9">
        <v>4654497.2</v>
      </c>
      <c r="F5" s="9">
        <v>4654497.2</v>
      </c>
      <c r="G5" s="8">
        <f>D5-E5</f>
        <v>17776476.52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21950227</v>
      </c>
      <c r="D16" s="8">
        <f t="shared" si="6"/>
        <v>21950227</v>
      </c>
      <c r="E16" s="8">
        <f t="shared" si="6"/>
        <v>4943701.79</v>
      </c>
      <c r="F16" s="8">
        <f t="shared" si="6"/>
        <v>4943701.79</v>
      </c>
      <c r="G16" s="8">
        <f t="shared" si="6"/>
        <v>17006525.210000001</v>
      </c>
    </row>
    <row r="17" spans="1:7">
      <c r="A17" s="29" t="s">
        <v>134</v>
      </c>
      <c r="B17" s="9">
        <v>0</v>
      </c>
      <c r="C17" s="9">
        <v>21950227</v>
      </c>
      <c r="D17" s="8">
        <f t="shared" ref="D17:D18" si="7">B17+C17</f>
        <v>21950227</v>
      </c>
      <c r="E17" s="9">
        <v>4943701.79</v>
      </c>
      <c r="F17" s="9">
        <v>4943701.79</v>
      </c>
      <c r="G17" s="8">
        <f t="shared" ref="G17:G26" si="8">D17-E17</f>
        <v>17006525.210000001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20830112.989999998</v>
      </c>
      <c r="C27" s="8">
        <f t="shared" ref="C27:G27" si="13">C4+C16</f>
        <v>23551087.73</v>
      </c>
      <c r="D27" s="8">
        <f t="shared" si="13"/>
        <v>44381200.719999999</v>
      </c>
      <c r="E27" s="8">
        <f t="shared" si="13"/>
        <v>9598198.9900000002</v>
      </c>
      <c r="F27" s="8">
        <f t="shared" si="13"/>
        <v>9598198.9900000002</v>
      </c>
      <c r="G27" s="8">
        <f t="shared" si="13"/>
        <v>34783001.730000004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ITESA</cp:lastModifiedBy>
  <cp:lastPrinted>2017-04-18T18:51:15Z</cp:lastPrinted>
  <dcterms:created xsi:type="dcterms:W3CDTF">2017-01-11T17:22:36Z</dcterms:created>
  <dcterms:modified xsi:type="dcterms:W3CDTF">2021-04-21T02:01:53Z</dcterms:modified>
</cp:coreProperties>
</file>